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M:\15102025\2025\PRORAČUN 2026\"/>
    </mc:Choice>
  </mc:AlternateContent>
  <xr:revisionPtr revIDLastSave="0" documentId="13_ncr:1_{E5983A49-2FFE-4047-9EE8-6D95EF11C923}" xr6:coauthVersionLast="47" xr6:coauthVersionMax="47" xr10:uidLastSave="{00000000-0000-0000-0000-000000000000}"/>
  <bookViews>
    <workbookView xWindow="735" yWindow="735" windowWidth="21600" windowHeight="11235" activeTab="5" xr2:uid="{00000000-000D-0000-FFFF-FFFF00000000}"/>
  </bookViews>
  <sheets>
    <sheet name="SAŽETAK" sheetId="1" r:id="rId1"/>
    <sheet name="A1 Prihodi rashodi prema ek. " sheetId="3" r:id="rId2"/>
    <sheet name="A2 Prihodi i rashodi prema e k" sheetId="5" r:id="rId3"/>
    <sheet name="A3 Rashodi prema funkcijskoj k " sheetId="8" r:id="rId4"/>
    <sheet name="B1 Račun financiranja prema ek." sheetId="6" r:id="rId5"/>
    <sheet name="B2 Račun fin prema izvorima f" sheetId="10" r:id="rId6"/>
  </sheets>
  <externalReferences>
    <externalReference r:id="rId7"/>
  </externalReferences>
  <definedNames>
    <definedName name="_xlnm.Print_Area" localSheetId="1">'A1 Prihodi rashodi prema ek. '!$A$1:$K$34</definedName>
    <definedName name="_xlnm.Print_Area" localSheetId="0">SAŽETAK!$B$1:$L$28</definedName>
    <definedName name="_xlnm.Print_Titles" localSheetId="1">'A1 Prihodi rashodi prema ek. 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8" l="1"/>
  <c r="H9" i="8"/>
  <c r="G9" i="8"/>
  <c r="G8" i="8" s="1"/>
  <c r="F9" i="8"/>
  <c r="F8" i="8" s="1"/>
  <c r="G15" i="5"/>
  <c r="H15" i="5"/>
  <c r="F15" i="5"/>
  <c r="G16" i="5"/>
  <c r="H16" i="5"/>
  <c r="F16" i="5"/>
  <c r="G13" i="5"/>
  <c r="H13" i="5"/>
  <c r="F13" i="5"/>
  <c r="A14" i="5"/>
  <c r="B13" i="5"/>
  <c r="H18" i="5"/>
  <c r="G18" i="5"/>
  <c r="F18" i="5"/>
  <c r="A17" i="5"/>
  <c r="G11" i="5"/>
  <c r="G8" i="5" s="1"/>
  <c r="B16" i="5"/>
  <c r="A12" i="5"/>
  <c r="B11" i="5"/>
  <c r="C10" i="5"/>
  <c r="B10" i="5"/>
  <c r="A10" i="5"/>
  <c r="C9" i="5"/>
  <c r="B9" i="5"/>
  <c r="A9" i="5"/>
  <c r="G20" i="3"/>
  <c r="H20" i="3"/>
  <c r="F20" i="3"/>
  <c r="G15" i="3"/>
  <c r="H15" i="3"/>
  <c r="F15" i="3"/>
  <c r="A16" i="3"/>
  <c r="B15" i="3"/>
  <c r="H11" i="5" l="1"/>
  <c r="H8" i="5" s="1"/>
  <c r="F11" i="5"/>
  <c r="F8" i="5" s="1"/>
  <c r="H14" i="3"/>
  <c r="G14" i="3"/>
  <c r="F14" i="3"/>
  <c r="C28" i="1"/>
  <c r="D28" i="1"/>
  <c r="B28" i="1" l="1"/>
  <c r="C14" i="1" l="1"/>
  <c r="C18" i="1" s="1"/>
  <c r="C29" i="1" s="1"/>
  <c r="D14" i="1"/>
  <c r="B14" i="1"/>
  <c r="A3" i="1"/>
  <c r="B13" i="3"/>
  <c r="A13" i="3"/>
  <c r="B12" i="3"/>
  <c r="A12" i="3"/>
  <c r="C11" i="3"/>
  <c r="B11" i="3"/>
  <c r="A11" i="3"/>
  <c r="C10" i="3"/>
  <c r="B10" i="3"/>
  <c r="A10" i="3"/>
  <c r="C9" i="3"/>
  <c r="B9" i="3"/>
  <c r="A9" i="3"/>
  <c r="D22" i="1"/>
  <c r="B22" i="1"/>
  <c r="G11" i="3" l="1"/>
  <c r="G8" i="3" s="1"/>
  <c r="H11" i="3"/>
  <c r="H8" i="3" s="1"/>
  <c r="F11" i="3"/>
  <c r="F8" i="3" s="1"/>
  <c r="D18" i="1"/>
  <c r="D29" i="1" s="1"/>
  <c r="B18" i="1"/>
  <c r="B29" i="1" s="1"/>
  <c r="C22" i="1"/>
</calcChain>
</file>

<file path=xl/sharedStrings.xml><?xml version="1.0" encoding="utf-8"?>
<sst xmlns="http://schemas.openxmlformats.org/spreadsheetml/2006/main" count="111" uniqueCount="50">
  <si>
    <t>RAZLIKA - VIŠAK / MANJAK</t>
  </si>
  <si>
    <t>Rashodi poslovanja</t>
  </si>
  <si>
    <t>Rashodi za zaposlene</t>
  </si>
  <si>
    <t>Rashodi za nabavu nefinancijske imovine</t>
  </si>
  <si>
    <t>I. OPĆI DIO</t>
  </si>
  <si>
    <t>Materijalni rashodi</t>
  </si>
  <si>
    <t>PRIJENOS SREDSTAVA IZ PRETHODNE GODINE</t>
  </si>
  <si>
    <t>Financijski rashodi</t>
  </si>
  <si>
    <t>Rashodi za nabavu proizvedene dugotrajne imovine</t>
  </si>
  <si>
    <t>Vlastiti prihodi</t>
  </si>
  <si>
    <t xml:space="preserve">A. SAŽETAK RAČUNA PRIHODA I RASHODA </t>
  </si>
  <si>
    <t>PRIHODI POSLOVANJA</t>
  </si>
  <si>
    <t>PRIHODI OD PRODAJE NEFINANCIJSKE IMOVINE</t>
  </si>
  <si>
    <t>UKUPNI PRIHODI</t>
  </si>
  <si>
    <t>RASHODI POSLOVANJA</t>
  </si>
  <si>
    <t>RASHODI ZA NABAVU NEFINANCIJSKE IMOVINE</t>
  </si>
  <si>
    <t>UKUPNI RASHODI</t>
  </si>
  <si>
    <t>B. SAŽETAK RAČUNA FINANCIRANJA</t>
  </si>
  <si>
    <t>PRIMICI OD FINANCIJSKE IMOVINE I ZADUŽIVANJA</t>
  </si>
  <si>
    <t>IZDACI ZA FINANCIJSKU IMOVINU I OTPLATE ZAJMOVA</t>
  </si>
  <si>
    <t>PRIJENOS SREDSTAVA U NAREDNU GODINU</t>
  </si>
  <si>
    <t>NETO  FINANCIRANJE</t>
  </si>
  <si>
    <t>VIŠAK / MANJAK + NETO FINANCIRANJE</t>
  </si>
  <si>
    <t>A. RAČUN PRIHODA I RASHODA</t>
  </si>
  <si>
    <t>Naziv prihoda</t>
  </si>
  <si>
    <t/>
  </si>
  <si>
    <t>Prihodi</t>
  </si>
  <si>
    <t>6XXX</t>
  </si>
  <si>
    <t>66YYY</t>
  </si>
  <si>
    <t>67YYY</t>
  </si>
  <si>
    <t>Opći prihodi i primici</t>
  </si>
  <si>
    <t>07770 HRVATSKA AKREDITACIJSKA AGENCIJA</t>
  </si>
  <si>
    <t>Projekcija za 2027.</t>
  </si>
  <si>
    <t>Plan za 2026.</t>
  </si>
  <si>
    <t>Projekcija za 2028.</t>
  </si>
  <si>
    <t>A1. PRIHODI  I RASHODI PREMA EKONOMSKOJ KLASIFIKACIJI</t>
  </si>
  <si>
    <t>Razred / Skupina</t>
  </si>
  <si>
    <t>Prihodi od prodaje proizvoda i robe te pruženih usluga, prihodi od donacija te povrati po protestiranim jamstvima</t>
  </si>
  <si>
    <t>Prihodi iz nadležnog proračuna i od HZZO-a temeljem ugovornih obveza</t>
  </si>
  <si>
    <t>Rashodi za donacije, kazne, naknade šteta i kapitalne pomoći</t>
  </si>
  <si>
    <t>A2. PRIHODI  I RASHODI PREMA IZVORIMA FINANCIRANJA</t>
  </si>
  <si>
    <t>A3. RASHODI PREMA FUNKCIJSKOJ KLASIFIKACIJI</t>
  </si>
  <si>
    <t>04</t>
  </si>
  <si>
    <t>041</t>
  </si>
  <si>
    <t>Ekonomski poslovi</t>
  </si>
  <si>
    <t>Opći ekonomski, trgovački i poslovi vezani uz rad</t>
  </si>
  <si>
    <t>B1. RAČUN FINANCIRANJA PREMA EKONOMSKOJ KLASIFIKACIJI</t>
  </si>
  <si>
    <t>B1. RAČUN FINANCIRANJA PREMA IZVORIMA FINANCIRANJA</t>
  </si>
  <si>
    <t xml:space="preserve">Naziv </t>
  </si>
  <si>
    <t>Proračun za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</si>
</sst>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0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2"/>
      <name val="Times New Roman"/>
      <family val="1"/>
      <charset val="238"/>
    </font>
    <font>
      <sz val="13"/>
      <name val="Arial"/>
      <family val="2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</font>
    <font>
      <sz val="11"/>
      <name val="Geneva"/>
      <charset val="238"/>
    </font>
    <font>
      <sz val="11"/>
      <name val="Times New Roman"/>
      <family val="1"/>
    </font>
    <font>
      <sz val="8"/>
      <name val="Times New Roman"/>
      <family val="1"/>
      <charset val="238"/>
    </font>
    <font>
      <sz val="8"/>
      <name val="Geneva"/>
      <charset val="238"/>
    </font>
    <font>
      <sz val="11"/>
      <name val="Arial"/>
      <family val="2"/>
      <charset val="238"/>
    </font>
    <font>
      <sz val="12"/>
      <name val="Times New Roman"/>
      <family val="1"/>
    </font>
    <font>
      <sz val="12"/>
      <name val="Arial"/>
      <family val="2"/>
      <charset val="238"/>
    </font>
    <font>
      <b/>
      <sz val="13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44"/>
      <name val="Arial"/>
      <family val="2"/>
      <charset val="238"/>
    </font>
    <font>
      <b/>
      <sz val="10"/>
      <name val="Times New Roman"/>
      <family val="1"/>
    </font>
    <font>
      <sz val="10"/>
      <color theme="1"/>
      <name val="Calibri"/>
      <family val="2"/>
      <charset val="238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1"/>
      <color rgb="FF231F20"/>
      <name val="Minion Pro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60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8">
    <xf numFmtId="0" fontId="0" fillId="0" borderId="0"/>
    <xf numFmtId="0" fontId="1" fillId="0" borderId="0"/>
    <xf numFmtId="0" fontId="6" fillId="0" borderId="4" applyNumberFormat="0" applyProtection="0">
      <alignment horizontal="left" vertical="center" wrapText="1"/>
    </xf>
    <xf numFmtId="0" fontId="6" fillId="3" borderId="4" applyNumberFormat="0" applyProtection="0">
      <alignment horizontal="left" vertical="center" indent="1"/>
    </xf>
    <xf numFmtId="4" fontId="7" fillId="4" borderId="4" applyNumberFormat="0" applyProtection="0">
      <alignment vertical="center"/>
    </xf>
    <xf numFmtId="4" fontId="9" fillId="0" borderId="4" applyNumberFormat="0" applyProtection="0">
      <alignment horizontal="right" vertical="center"/>
    </xf>
    <xf numFmtId="0" fontId="3" fillId="0" borderId="0"/>
    <xf numFmtId="0" fontId="10" fillId="0" borderId="0"/>
    <xf numFmtId="0" fontId="3" fillId="0" borderId="0"/>
    <xf numFmtId="0" fontId="3" fillId="0" borderId="0"/>
    <xf numFmtId="0" fontId="28" fillId="0" borderId="0"/>
    <xf numFmtId="0" fontId="5" fillId="5" borderId="4" applyNumberFormat="0" applyProtection="0">
      <alignment horizontal="left" vertical="center" indent="1"/>
    </xf>
    <xf numFmtId="4" fontId="7" fillId="4" borderId="4" applyNumberFormat="0" applyProtection="0">
      <alignment vertical="center"/>
    </xf>
    <xf numFmtId="0" fontId="6" fillId="3" borderId="4" applyNumberFormat="0" applyProtection="0">
      <alignment horizontal="left" vertical="center" indent="1"/>
    </xf>
    <xf numFmtId="0" fontId="34" fillId="5" borderId="4" applyNumberFormat="0" applyProtection="0">
      <alignment horizontal="center" vertical="center"/>
    </xf>
    <xf numFmtId="0" fontId="32" fillId="0" borderId="4" applyNumberFormat="0" applyProtection="0">
      <alignment horizontal="left" vertical="center" wrapText="1" justifyLastLine="1"/>
    </xf>
    <xf numFmtId="0" fontId="32" fillId="0" borderId="4" applyNumberFormat="0" applyProtection="0">
      <alignment horizontal="left" vertical="center" wrapText="1"/>
    </xf>
    <xf numFmtId="0" fontId="32" fillId="0" borderId="4" applyNumberFormat="0" applyProtection="0">
      <alignment horizontal="left" vertical="center" wrapText="1"/>
    </xf>
    <xf numFmtId="4" fontId="9" fillId="0" borderId="4" applyNumberFormat="0" applyProtection="0">
      <alignment horizontal="right" vertical="center"/>
    </xf>
    <xf numFmtId="4" fontId="7" fillId="4" borderId="4" applyNumberFormat="0" applyProtection="0">
      <alignment horizontal="left" vertical="center" indent="1"/>
    </xf>
    <xf numFmtId="0" fontId="37" fillId="6" borderId="0"/>
    <xf numFmtId="0" fontId="3" fillId="0" borderId="0"/>
    <xf numFmtId="0" fontId="3" fillId="0" borderId="0"/>
    <xf numFmtId="4" fontId="8" fillId="7" borderId="0" applyNumberFormat="0" applyProtection="0">
      <alignment horizontal="left" vertical="center" indent="1"/>
    </xf>
    <xf numFmtId="4" fontId="8" fillId="8" borderId="5" applyNumberFormat="0" applyProtection="0">
      <alignment horizontal="center" vertical="top"/>
    </xf>
    <xf numFmtId="0" fontId="38" fillId="9" borderId="5" applyNumberFormat="0" applyProtection="0">
      <alignment horizontal="left" vertical="center" indent="1"/>
    </xf>
    <xf numFmtId="0" fontId="38" fillId="7" borderId="5" applyNumberFormat="0" applyProtection="0">
      <alignment horizontal="left" vertical="center" indent="1"/>
    </xf>
    <xf numFmtId="0" fontId="38" fillId="10" borderId="5" applyNumberFormat="0" applyProtection="0">
      <alignment horizontal="left" vertical="center" indent="1"/>
    </xf>
  </cellStyleXfs>
  <cellXfs count="105">
    <xf numFmtId="0" fontId="0" fillId="0" borderId="0" xfId="0"/>
    <xf numFmtId="0" fontId="12" fillId="0" borderId="0" xfId="6" applyFont="1" applyAlignment="1">
      <alignment vertical="center"/>
    </xf>
    <xf numFmtId="0" fontId="3" fillId="0" borderId="0" xfId="6" applyAlignment="1">
      <alignment vertical="center"/>
    </xf>
    <xf numFmtId="0" fontId="13" fillId="0" borderId="0" xfId="6" applyFont="1" applyAlignment="1">
      <alignment vertical="center"/>
    </xf>
    <xf numFmtId="3" fontId="12" fillId="0" borderId="0" xfId="6" applyNumberFormat="1" applyFont="1" applyAlignment="1">
      <alignment vertical="center"/>
    </xf>
    <xf numFmtId="0" fontId="11" fillId="0" borderId="0" xfId="6" applyFont="1" applyAlignment="1">
      <alignment horizontal="left" vertical="center"/>
    </xf>
    <xf numFmtId="3" fontId="11" fillId="0" borderId="0" xfId="6" applyNumberFormat="1" applyFont="1" applyAlignment="1">
      <alignment horizontal="left" vertical="center"/>
    </xf>
    <xf numFmtId="0" fontId="11" fillId="0" borderId="0" xfId="6" applyFont="1" applyAlignment="1">
      <alignment vertical="center"/>
    </xf>
    <xf numFmtId="0" fontId="14" fillId="0" borderId="0" xfId="6" applyFont="1" applyAlignment="1">
      <alignment horizontal="center" vertical="center"/>
    </xf>
    <xf numFmtId="0" fontId="15" fillId="0" borderId="0" xfId="6" applyFont="1" applyAlignment="1">
      <alignment vertical="center"/>
    </xf>
    <xf numFmtId="3" fontId="14" fillId="0" borderId="0" xfId="6" applyNumberFormat="1" applyFont="1" applyAlignment="1">
      <alignment horizontal="center" vertical="center"/>
    </xf>
    <xf numFmtId="0" fontId="16" fillId="0" borderId="0" xfId="6" applyFont="1" applyAlignment="1">
      <alignment vertical="center"/>
    </xf>
    <xf numFmtId="0" fontId="17" fillId="0" borderId="0" xfId="6" applyFont="1" applyAlignment="1">
      <alignment vertical="center"/>
    </xf>
    <xf numFmtId="0" fontId="12" fillId="0" borderId="0" xfId="6" applyFont="1" applyAlignment="1">
      <alignment horizontal="justify" vertical="center"/>
    </xf>
    <xf numFmtId="3" fontId="12" fillId="0" borderId="0" xfId="6" applyNumberFormat="1" applyFont="1" applyAlignment="1">
      <alignment horizontal="justify" vertical="center"/>
    </xf>
    <xf numFmtId="4" fontId="18" fillId="0" borderId="0" xfId="6" applyNumberFormat="1" applyFont="1" applyAlignment="1">
      <alignment horizontal="justify" vertical="center"/>
    </xf>
    <xf numFmtId="0" fontId="19" fillId="0" borderId="0" xfId="6" applyFont="1" applyAlignment="1">
      <alignment vertical="center"/>
    </xf>
    <xf numFmtId="0" fontId="20" fillId="0" borderId="0" xfId="6" applyFont="1" applyAlignment="1">
      <alignment horizontal="justify" vertical="center"/>
    </xf>
    <xf numFmtId="0" fontId="21" fillId="0" borderId="0" xfId="6" applyFont="1" applyAlignment="1">
      <alignment horizontal="center" vertical="center"/>
    </xf>
    <xf numFmtId="0" fontId="22" fillId="0" borderId="0" xfId="6" applyFont="1" applyAlignment="1">
      <alignment vertical="center"/>
    </xf>
    <xf numFmtId="164" fontId="18" fillId="0" borderId="0" xfId="6" applyNumberFormat="1" applyFont="1" applyAlignment="1">
      <alignment horizontal="center" vertical="center"/>
    </xf>
    <xf numFmtId="0" fontId="23" fillId="0" borderId="0" xfId="6" applyFont="1" applyAlignment="1">
      <alignment vertical="center"/>
    </xf>
    <xf numFmtId="0" fontId="20" fillId="0" borderId="0" xfId="6" applyFont="1" applyAlignment="1">
      <alignment vertical="center"/>
    </xf>
    <xf numFmtId="164" fontId="23" fillId="0" borderId="0" xfId="6" applyNumberFormat="1" applyFont="1" applyAlignment="1">
      <alignment vertical="center"/>
    </xf>
    <xf numFmtId="3" fontId="23" fillId="0" borderId="0" xfId="6" applyNumberFormat="1" applyFont="1" applyAlignment="1">
      <alignment vertical="center"/>
    </xf>
    <xf numFmtId="3" fontId="24" fillId="0" borderId="0" xfId="6" applyNumberFormat="1" applyFont="1" applyAlignment="1">
      <alignment vertical="center"/>
    </xf>
    <xf numFmtId="0" fontId="25" fillId="0" borderId="0" xfId="6" applyFont="1" applyAlignment="1">
      <alignment vertical="center"/>
    </xf>
    <xf numFmtId="4" fontId="13" fillId="2" borderId="0" xfId="6" applyNumberFormat="1" applyFont="1" applyFill="1" applyAlignment="1">
      <alignment horizontal="left" vertical="center"/>
    </xf>
    <xf numFmtId="3" fontId="12" fillId="2" borderId="0" xfId="6" applyNumberFormat="1" applyFont="1" applyFill="1" applyAlignment="1">
      <alignment vertical="center"/>
    </xf>
    <xf numFmtId="0" fontId="24" fillId="0" borderId="0" xfId="6" applyFont="1" applyAlignment="1">
      <alignment vertical="center"/>
    </xf>
    <xf numFmtId="3" fontId="3" fillId="0" borderId="0" xfId="6" applyNumberFormat="1" applyAlignment="1">
      <alignment vertical="center"/>
    </xf>
    <xf numFmtId="0" fontId="27" fillId="0" borderId="0" xfId="9" applyFont="1"/>
    <xf numFmtId="0" fontId="26" fillId="0" borderId="0" xfId="8" applyFont="1" applyAlignment="1">
      <alignment horizontal="left" vertical="center"/>
    </xf>
    <xf numFmtId="0" fontId="29" fillId="0" borderId="0" xfId="8" applyFont="1"/>
    <xf numFmtId="0" fontId="27" fillId="0" borderId="0" xfId="9" applyFont="1" applyProtection="1">
      <protection locked="0"/>
    </xf>
    <xf numFmtId="0" fontId="27" fillId="0" borderId="0" xfId="9" quotePrefix="1" applyFont="1" applyProtection="1">
      <protection locked="0"/>
    </xf>
    <xf numFmtId="3" fontId="18" fillId="0" borderId="3" xfId="9" applyNumberFormat="1" applyFont="1" applyBorder="1" applyAlignment="1">
      <alignment horizontal="center" vertical="center" wrapText="1" justifyLastLine="1"/>
    </xf>
    <xf numFmtId="3" fontId="18" fillId="0" borderId="3" xfId="11" applyNumberFormat="1" applyFont="1" applyFill="1" applyBorder="1" applyAlignment="1">
      <alignment horizontal="center" vertical="center" wrapText="1" justifyLastLine="1"/>
    </xf>
    <xf numFmtId="0" fontId="27" fillId="0" borderId="0" xfId="9" applyFont="1" applyAlignment="1">
      <alignment horizontal="center" vertical="center"/>
    </xf>
    <xf numFmtId="3" fontId="30" fillId="0" borderId="1" xfId="9" applyNumberFormat="1" applyFont="1" applyBorder="1" applyAlignment="1">
      <alignment horizontal="center" vertical="center" wrapText="1" justifyLastLine="1"/>
    </xf>
    <xf numFmtId="0" fontId="31" fillId="0" borderId="1" xfId="9" applyFont="1" applyBorder="1" applyAlignment="1">
      <alignment horizontal="center" vertical="center"/>
    </xf>
    <xf numFmtId="3" fontId="30" fillId="0" borderId="1" xfId="9" applyNumberFormat="1" applyFont="1" applyBorder="1" applyAlignment="1">
      <alignment horizontal="center" vertical="center"/>
    </xf>
    <xf numFmtId="0" fontId="31" fillId="0" borderId="0" xfId="9" applyFont="1" applyAlignment="1">
      <alignment horizontal="center" vertical="center"/>
    </xf>
    <xf numFmtId="3" fontId="32" fillId="0" borderId="0" xfId="9" applyNumberFormat="1" applyFont="1" applyAlignment="1">
      <alignment vertical="top" wrapText="1" justifyLastLine="1"/>
    </xf>
    <xf numFmtId="0" fontId="3" fillId="0" borderId="0" xfId="9"/>
    <xf numFmtId="3" fontId="2" fillId="0" borderId="0" xfId="12" applyNumberFormat="1" applyFont="1" applyFill="1" applyBorder="1">
      <alignment vertical="center"/>
    </xf>
    <xf numFmtId="3" fontId="27" fillId="0" borderId="0" xfId="9" quotePrefix="1" applyNumberFormat="1" applyFont="1" applyAlignment="1">
      <alignment vertical="top" wrapText="1" justifyLastLine="1"/>
    </xf>
    <xf numFmtId="3" fontId="27" fillId="0" borderId="0" xfId="9" applyNumberFormat="1" applyFont="1" applyAlignment="1">
      <alignment vertical="top" wrapText="1" justifyLastLine="1"/>
    </xf>
    <xf numFmtId="0" fontId="5" fillId="0" borderId="0" xfId="11" quotePrefix="1" applyNumberFormat="1" applyFill="1" applyBorder="1">
      <alignment horizontal="left" vertical="center" indent="1"/>
    </xf>
    <xf numFmtId="0" fontId="6" fillId="0" borderId="0" xfId="13" quotePrefix="1" applyFill="1" applyBorder="1" applyAlignment="1">
      <alignment horizontal="left" vertical="center" wrapText="1" indent="1"/>
    </xf>
    <xf numFmtId="3" fontId="33" fillId="0" borderId="0" xfId="9" quotePrefix="1" applyNumberFormat="1" applyFont="1" applyAlignment="1">
      <alignment vertical="top" wrapText="1" justifyLastLine="1"/>
    </xf>
    <xf numFmtId="3" fontId="33" fillId="0" borderId="0" xfId="9" applyNumberFormat="1" applyFont="1" applyAlignment="1">
      <alignment vertical="top" wrapText="1" justifyLastLine="1"/>
    </xf>
    <xf numFmtId="0" fontId="34" fillId="0" borderId="0" xfId="14" quotePrefix="1" applyFill="1" applyBorder="1">
      <alignment horizontal="center" vertical="center"/>
    </xf>
    <xf numFmtId="0" fontId="4" fillId="0" borderId="0" xfId="9" applyFont="1"/>
    <xf numFmtId="3" fontId="35" fillId="0" borderId="0" xfId="9" applyNumberFormat="1" applyFont="1" applyAlignment="1">
      <alignment vertical="top" wrapText="1" justifyLastLine="1"/>
    </xf>
    <xf numFmtId="0" fontId="32" fillId="0" borderId="0" xfId="15" quotePrefix="1" applyBorder="1" applyAlignment="1">
      <alignment horizontal="left" vertical="center" wrapText="1" indent="2" justifyLastLine="1"/>
    </xf>
    <xf numFmtId="3" fontId="8" fillId="0" borderId="0" xfId="12" applyNumberFormat="1" applyFont="1" applyFill="1" applyBorder="1">
      <alignment vertical="center"/>
    </xf>
    <xf numFmtId="0" fontId="5" fillId="0" borderId="0" xfId="9" applyFont="1"/>
    <xf numFmtId="0" fontId="32" fillId="0" borderId="0" xfId="16" quotePrefix="1" applyBorder="1" applyAlignment="1">
      <alignment horizontal="left" vertical="center" wrapText="1" indent="3"/>
    </xf>
    <xf numFmtId="0" fontId="32" fillId="0" borderId="0" xfId="9" applyFont="1"/>
    <xf numFmtId="0" fontId="27" fillId="0" borderId="0" xfId="9" applyFont="1" applyAlignment="1">
      <alignment wrapText="1"/>
    </xf>
    <xf numFmtId="0" fontId="20" fillId="0" borderId="0" xfId="9" applyFont="1" applyAlignment="1">
      <alignment horizontal="center"/>
    </xf>
    <xf numFmtId="3" fontId="6" fillId="0" borderId="0" xfId="9" applyNumberFormat="1" applyFont="1" applyAlignment="1">
      <alignment vertical="top" wrapText="1" justifyLastLine="1"/>
    </xf>
    <xf numFmtId="3" fontId="1" fillId="0" borderId="0" xfId="12" applyNumberFormat="1" applyFont="1" applyFill="1" applyBorder="1">
      <alignment vertical="center"/>
    </xf>
    <xf numFmtId="0" fontId="6" fillId="0" borderId="0" xfId="9" applyFont="1"/>
    <xf numFmtId="3" fontId="35" fillId="0" borderId="0" xfId="9" quotePrefix="1" applyNumberFormat="1" applyFont="1" applyAlignment="1">
      <alignment horizontal="center" vertical="top" wrapText="1" justifyLastLine="1"/>
    </xf>
    <xf numFmtId="3" fontId="35" fillId="0" borderId="0" xfId="9" applyNumberFormat="1" applyFont="1" applyAlignment="1">
      <alignment horizontal="center" vertical="top" wrapText="1" justifyLastLine="1"/>
    </xf>
    <xf numFmtId="3" fontId="32" fillId="0" borderId="0" xfId="9" quotePrefix="1" applyNumberFormat="1" applyFont="1" applyAlignment="1">
      <alignment horizontal="center" vertical="top" wrapText="1" justifyLastLine="1"/>
    </xf>
    <xf numFmtId="3" fontId="27" fillId="0" borderId="0" xfId="9" applyNumberFormat="1" applyFont="1" applyAlignment="1">
      <alignment horizontal="center" vertical="top" wrapText="1" justifyLastLine="1"/>
    </xf>
    <xf numFmtId="3" fontId="33" fillId="0" borderId="0" xfId="9" quotePrefix="1" applyNumberFormat="1" applyFont="1" applyAlignment="1">
      <alignment horizontal="center" vertical="top" wrapText="1" justifyLastLine="1"/>
    </xf>
    <xf numFmtId="3" fontId="6" fillId="0" borderId="0" xfId="9" applyNumberFormat="1" applyFont="1" applyAlignment="1">
      <alignment horizontal="center" vertical="top" wrapText="1" justifyLastLine="1"/>
    </xf>
    <xf numFmtId="0" fontId="27" fillId="0" borderId="0" xfId="9" applyFont="1" applyAlignment="1">
      <alignment horizontal="center"/>
    </xf>
    <xf numFmtId="0" fontId="6" fillId="0" borderId="0" xfId="9" applyFont="1" applyAlignment="1">
      <alignment horizontal="center"/>
    </xf>
    <xf numFmtId="0" fontId="32" fillId="0" borderId="0" xfId="9" applyFont="1" applyAlignment="1">
      <alignment wrapText="1"/>
    </xf>
    <xf numFmtId="0" fontId="32" fillId="0" borderId="0" xfId="9" applyFont="1" applyAlignment="1">
      <alignment horizontal="center"/>
    </xf>
    <xf numFmtId="0" fontId="13" fillId="0" borderId="2" xfId="6" applyFont="1" applyBorder="1" applyAlignment="1">
      <alignment horizontal="justify" vertical="center"/>
    </xf>
    <xf numFmtId="3" fontId="13" fillId="0" borderId="2" xfId="6" applyNumberFormat="1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/>
    </xf>
    <xf numFmtId="3" fontId="13" fillId="0" borderId="2" xfId="6" applyNumberFormat="1" applyFont="1" applyBorder="1" applyAlignment="1">
      <alignment horizontal="center" vertical="center"/>
    </xf>
    <xf numFmtId="0" fontId="13" fillId="0" borderId="2" xfId="6" applyFont="1" applyBorder="1" applyAlignment="1">
      <alignment horizontal="left" vertical="center" wrapText="1"/>
    </xf>
    <xf numFmtId="3" fontId="39" fillId="0" borderId="2" xfId="7" applyNumberFormat="1" applyFont="1" applyBorder="1" applyAlignment="1">
      <alignment horizontal="right" vertical="center"/>
    </xf>
    <xf numFmtId="0" fontId="13" fillId="0" borderId="2" xfId="6" quotePrefix="1" applyFont="1" applyBorder="1" applyAlignment="1">
      <alignment horizontal="left" vertical="center" wrapText="1"/>
    </xf>
    <xf numFmtId="0" fontId="13" fillId="2" borderId="2" xfId="6" applyFont="1" applyFill="1" applyBorder="1" applyAlignment="1">
      <alignment horizontal="justify" vertical="center"/>
    </xf>
    <xf numFmtId="0" fontId="13" fillId="2" borderId="2" xfId="6" applyFont="1" applyFill="1" applyBorder="1" applyAlignment="1">
      <alignment horizontal="center" vertical="center"/>
    </xf>
    <xf numFmtId="3" fontId="13" fillId="2" borderId="2" xfId="6" applyNumberFormat="1" applyFont="1" applyFill="1" applyBorder="1" applyAlignment="1">
      <alignment horizontal="center" vertical="center"/>
    </xf>
    <xf numFmtId="0" fontId="13" fillId="2" borderId="2" xfId="6" applyFont="1" applyFill="1" applyBorder="1" applyAlignment="1">
      <alignment horizontal="left" vertical="center" wrapText="1"/>
    </xf>
    <xf numFmtId="3" fontId="35" fillId="0" borderId="0" xfId="9" applyNumberFormat="1" applyFont="1" applyAlignment="1">
      <alignment horizontal="left" vertical="center" wrapText="1"/>
    </xf>
    <xf numFmtId="0" fontId="36" fillId="0" borderId="0" xfId="0" applyFont="1" applyAlignment="1">
      <alignment horizontal="left" wrapText="1"/>
    </xf>
    <xf numFmtId="0" fontId="26" fillId="0" borderId="0" xfId="8" applyFont="1" applyAlignment="1">
      <alignment horizontal="center" vertical="center"/>
    </xf>
    <xf numFmtId="0" fontId="3" fillId="0" borderId="0" xfId="9" applyAlignment="1">
      <alignment horizontal="center" vertical="center"/>
    </xf>
    <xf numFmtId="0" fontId="11" fillId="0" borderId="0" xfId="10" applyFont="1" applyAlignment="1">
      <alignment horizontal="center" vertical="center"/>
    </xf>
    <xf numFmtId="3" fontId="35" fillId="0" borderId="3" xfId="9" applyNumberFormat="1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wrapText="1"/>
    </xf>
    <xf numFmtId="3" fontId="18" fillId="0" borderId="1" xfId="9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30" fillId="0" borderId="1" xfId="9" applyNumberFormat="1" applyFont="1" applyBorder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164" fontId="11" fillId="0" borderId="0" xfId="6" applyNumberFormat="1" applyFont="1" applyAlignment="1">
      <alignment horizontal="center" vertical="center" wrapText="1"/>
    </xf>
    <xf numFmtId="0" fontId="14" fillId="0" borderId="0" xfId="6" applyFont="1" applyAlignment="1">
      <alignment horizontal="center" vertical="center"/>
    </xf>
    <xf numFmtId="4" fontId="11" fillId="0" borderId="0" xfId="6" applyNumberFormat="1" applyFont="1" applyAlignment="1">
      <alignment horizontal="center" vertical="center"/>
    </xf>
    <xf numFmtId="4" fontId="11" fillId="2" borderId="0" xfId="6" applyNumberFormat="1" applyFont="1" applyFill="1" applyAlignment="1">
      <alignment horizontal="center" vertical="center"/>
    </xf>
    <xf numFmtId="49" fontId="32" fillId="0" borderId="0" xfId="9" quotePrefix="1" applyNumberFormat="1" applyFont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49" fontId="6" fillId="0" borderId="0" xfId="9" quotePrefix="1" applyNumberFormat="1" applyFont="1" applyAlignment="1">
      <alignment horizontal="right" vertical="top" wrapText="1"/>
    </xf>
    <xf numFmtId="49" fontId="0" fillId="0" borderId="0" xfId="0" applyNumberFormat="1" applyAlignment="1">
      <alignment horizontal="right" vertical="top" wrapText="1"/>
    </xf>
  </cellXfs>
  <cellStyles count="28">
    <cellStyle name="Normal" xfId="0" builtinId="0"/>
    <cellStyle name="Normal 4" xfId="7" xr:uid="{B62F9B05-F374-4947-8C7E-49C74F4FCC36}"/>
    <cellStyle name="Normal 5" xfId="6" xr:uid="{4E94AB28-941B-4B8C-B820-48ADF5D4DCFA}"/>
    <cellStyle name="Normal 6" xfId="9" xr:uid="{36F7F875-785C-40CB-94F0-D951EDD3E475}"/>
    <cellStyle name="Normalno 2" xfId="22" xr:uid="{3B58BFDB-D82D-4ABA-B7FC-F7BCA0960A94}"/>
    <cellStyle name="Normalno 5" xfId="21" xr:uid="{B018482F-345C-4AD2-82E1-D2F95C701A94}"/>
    <cellStyle name="Normalno 8" xfId="20" xr:uid="{14EC05C4-8C27-465D-96CF-72A55BD3765B}"/>
    <cellStyle name="Obično_List4" xfId="1" xr:uid="{00000000-0005-0000-0000-000001000000}"/>
    <cellStyle name="Obično_PRIHODI 04. -07." xfId="8" xr:uid="{B8B46D51-964D-426D-9A92-FD95CC687DDB}"/>
    <cellStyle name="Obično_PRIHODI 04. -07. 2" xfId="10" xr:uid="{61A75CB1-8799-4BC5-AE27-F64F55056263}"/>
    <cellStyle name="SAPBEXaggData" xfId="4" xr:uid="{00000000-0005-0000-0000-000002000000}"/>
    <cellStyle name="SAPBEXaggData 2" xfId="12" xr:uid="{D2E195C9-4413-419B-9BFC-77A510A411BA}"/>
    <cellStyle name="SAPBEXaggItem 3" xfId="19" xr:uid="{3263582F-C937-496C-8783-C3B37075DB52}"/>
    <cellStyle name="SAPBEXchaText" xfId="23" xr:uid="{9F8936E3-5AA6-48B7-AF66-F5AF54B2B7A5}"/>
    <cellStyle name="SAPBEXchaText 3" xfId="11" xr:uid="{BA3DABE5-B9AB-4012-BC34-B87F436CC5FE}"/>
    <cellStyle name="SAPBEXformats" xfId="24" xr:uid="{8CE80983-11D4-4E2C-B82C-A6B3C56127EF}"/>
    <cellStyle name="SAPBEXformats 2" xfId="14" xr:uid="{4A800398-5C74-477F-9F1A-33F826630ECD}"/>
    <cellStyle name="SAPBEXHLevel0" xfId="25" xr:uid="{49FCB2BC-A289-44F9-8737-47FBBF270E1B}"/>
    <cellStyle name="SAPBEXHLevel0 3" xfId="15" xr:uid="{51C44199-EE97-4069-823A-A2D27E95C295}"/>
    <cellStyle name="SAPBEXHLevel1" xfId="26" xr:uid="{056CE0C8-004E-4AD6-B997-18ADBE849713}"/>
    <cellStyle name="SAPBEXHLevel1 3" xfId="16" xr:uid="{9E94E9E7-93B0-4E7C-9A01-00DDF28C6860}"/>
    <cellStyle name="SAPBEXHLevel2" xfId="27" xr:uid="{65B475C9-49F7-4255-9B1A-1E2BE62B151E}"/>
    <cellStyle name="SAPBEXHLevel2 3" xfId="17" xr:uid="{2449EAA4-C195-4FF1-8472-2056B265D98B}"/>
    <cellStyle name="SAPBEXHLevel3" xfId="2" xr:uid="{00000000-0005-0000-0000-000003000000}"/>
    <cellStyle name="SAPBEXstdData" xfId="5" xr:uid="{00000000-0005-0000-0000-000004000000}"/>
    <cellStyle name="SAPBEXstdData 2" xfId="18" xr:uid="{67C6FCAD-DCC6-4BD5-BCEB-A48F434B334F}"/>
    <cellStyle name="SAPBEXstdItem" xfId="3" xr:uid="{00000000-0005-0000-0000-000005000000}"/>
    <cellStyle name="SAPBEXstdItem 3" xfId="13" xr:uid="{D4F323C5-6C55-4046-ADE8-A531E44384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GODA\Prora&#269;un\P%20L%20A%20N%20I%20R%20A%20NJ%20E%202024.-2026\Op&#263;i%20dio\Posebni%20i%20op&#263;i%20dio%20SDR%20-%2002.11\PONN02PR%20Plan%20priho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DRRH/6</v>
          </cell>
          <cell r="B2" t="str">
            <v>Prihodi poslovanja</v>
          </cell>
          <cell r="C2" t="str">
            <v>DRRH/#</v>
          </cell>
          <cell r="D2" t="str">
            <v/>
          </cell>
        </row>
        <row r="3">
          <cell r="A3" t="str">
            <v>DRRH/6</v>
          </cell>
          <cell r="B3" t="str">
            <v>Prihodi poslovanja</v>
          </cell>
          <cell r="C3" t="str">
            <v>DRRH/61</v>
          </cell>
          <cell r="D3" t="str">
            <v>Prihodi od poreza</v>
          </cell>
        </row>
        <row r="4">
          <cell r="A4" t="str">
            <v>DRRH/6</v>
          </cell>
          <cell r="B4" t="str">
            <v>Prihodi poslovanja</v>
          </cell>
          <cell r="C4" t="str">
            <v>DRRH/62</v>
          </cell>
          <cell r="D4" t="str">
            <v>Doprinosi</v>
          </cell>
        </row>
        <row r="5">
          <cell r="A5" t="str">
            <v>DRRH/6</v>
          </cell>
          <cell r="B5" t="str">
            <v>Prihodi poslovanja</v>
          </cell>
          <cell r="C5" t="str">
            <v>DRRH/63</v>
          </cell>
          <cell r="D5" t="str">
            <v>Pomoći iz inozemstva (darovnice) i od subjekata unutar općeg proračuna</v>
          </cell>
        </row>
        <row r="6">
          <cell r="A6" t="str">
            <v>DRRH/6</v>
          </cell>
          <cell r="B6" t="str">
            <v>Prihodi poslovanja</v>
          </cell>
          <cell r="C6" t="str">
            <v>DRRH/64</v>
          </cell>
          <cell r="D6" t="str">
            <v>Prihodi od imovine</v>
          </cell>
        </row>
        <row r="7">
          <cell r="A7" t="str">
            <v>DRRH/6</v>
          </cell>
          <cell r="B7" t="str">
            <v>Prihodi poslovanja</v>
          </cell>
          <cell r="C7" t="str">
            <v>DRRH/65</v>
          </cell>
          <cell r="D7" t="str">
            <v>Prihodi od upravnih i administrativnih pristojbi, pristojbi po posebnim propisima i naknada</v>
          </cell>
        </row>
        <row r="8">
          <cell r="A8" t="str">
            <v>DRRH/6</v>
          </cell>
          <cell r="B8" t="str">
            <v>Prihodi poslovanja</v>
          </cell>
          <cell r="C8" t="str">
            <v>DRRH/66</v>
          </cell>
          <cell r="D8" t="str">
            <v>Prihodi od prodaje proizvoda i robe te pruženih usluga i prihodi od donacija</v>
          </cell>
        </row>
        <row r="9">
          <cell r="A9" t="str">
            <v>DRRH/6</v>
          </cell>
          <cell r="B9" t="str">
            <v>Prihodi poslovanja</v>
          </cell>
          <cell r="C9" t="str">
            <v>DRRH/67</v>
          </cell>
          <cell r="D9" t="str">
            <v>Prihodi iz proračuna</v>
          </cell>
        </row>
        <row r="10">
          <cell r="A10" t="str">
            <v>DRRH/6</v>
          </cell>
          <cell r="B10" t="str">
            <v>Prihodi poslovanja</v>
          </cell>
          <cell r="C10" t="str">
            <v>DRRH/68</v>
          </cell>
          <cell r="D10" t="str">
            <v>Kazne, upravne mjere i ostali prihodi</v>
          </cell>
        </row>
        <row r="11">
          <cell r="A11" t="str">
            <v>DRRH/6</v>
          </cell>
          <cell r="B11" t="str">
            <v>Prihodi poslovanja</v>
          </cell>
          <cell r="C11" t="str">
            <v>DRRH/69</v>
          </cell>
          <cell r="D11" t="str">
            <v>Raspored prihoda i prijelazni računi</v>
          </cell>
        </row>
        <row r="12">
          <cell r="A12" t="str">
            <v>DRRH/7</v>
          </cell>
          <cell r="B12" t="str">
            <v>Prihodi od prodaje nefinancijske imovine</v>
          </cell>
          <cell r="C12" t="str">
            <v>DRRH/#</v>
          </cell>
          <cell r="D12" t="str">
            <v/>
          </cell>
        </row>
        <row r="13">
          <cell r="A13" t="str">
            <v>DRRH/7</v>
          </cell>
          <cell r="B13" t="str">
            <v>Prihodi od prodaje nefinancijske imovine</v>
          </cell>
          <cell r="C13" t="str">
            <v>DRRH/71</v>
          </cell>
          <cell r="D13" t="str">
            <v>Prihodi od prodaje neproizvedene dugotrajne imovine</v>
          </cell>
        </row>
        <row r="14">
          <cell r="A14" t="str">
            <v>DRRH/7</v>
          </cell>
          <cell r="B14" t="str">
            <v>Prihodi od prodaje nefinancijske imovine</v>
          </cell>
          <cell r="C14" t="str">
            <v>DRRH/72</v>
          </cell>
          <cell r="D14" t="str">
            <v>Prihodi od prodaje proizvedene dugotrajne imovine</v>
          </cell>
        </row>
        <row r="15">
          <cell r="A15" t="str">
            <v>DRRH/7</v>
          </cell>
          <cell r="B15" t="str">
            <v>Prihodi od prodaje nefinancijske imovine</v>
          </cell>
          <cell r="C15" t="str">
            <v>DRRH/73</v>
          </cell>
          <cell r="D15" t="str">
            <v>Prihodi od prodaje plemenitih metala i ostalih pohranjenih vrijednosti</v>
          </cell>
        </row>
        <row r="16">
          <cell r="A16" t="str">
            <v>DRRH/7</v>
          </cell>
          <cell r="B16" t="str">
            <v>Prihodi od prodaje nefinancijske imovine</v>
          </cell>
          <cell r="C16" t="str">
            <v>DRRH/74</v>
          </cell>
          <cell r="D16" t="str">
            <v>Prihodi od prodaje proizvedene kratkotrajne imovine</v>
          </cell>
        </row>
        <row r="17">
          <cell r="A17" t="str">
            <v>DRRH/7</v>
          </cell>
          <cell r="B17" t="str">
            <v>Prihodi od prodaje nefinancijske imovine</v>
          </cell>
          <cell r="C17" t="str">
            <v>DRRH/79</v>
          </cell>
          <cell r="D17" t="str">
            <v>Raspored prihoda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9"/>
  <sheetViews>
    <sheetView topLeftCell="A22" zoomScaleNormal="100" workbookViewId="0">
      <selection activeCell="A5" sqref="A5:D5"/>
    </sheetView>
  </sheetViews>
  <sheetFormatPr defaultColWidth="10.7109375" defaultRowHeight="15"/>
  <cols>
    <col min="1" max="1" width="37.28515625" style="3" customWidth="1"/>
    <col min="2" max="2" width="20" style="4" customWidth="1"/>
    <col min="3" max="3" width="19.5703125" style="4" customWidth="1"/>
    <col min="4" max="4" width="19.28515625" style="4" customWidth="1"/>
    <col min="5" max="5" width="17.42578125" style="1" customWidth="1"/>
    <col min="6" max="7" width="16.7109375" style="2" bestFit="1" customWidth="1"/>
    <col min="8" max="8" width="4.5703125" style="2" bestFit="1" customWidth="1"/>
    <col min="9" max="9" width="16.7109375" style="2" bestFit="1" customWidth="1"/>
    <col min="10" max="10" width="5" style="2" bestFit="1" customWidth="1"/>
    <col min="11" max="11" width="16.7109375" style="2" bestFit="1" customWidth="1"/>
    <col min="12" max="12" width="4.5703125" style="2" bestFit="1" customWidth="1"/>
    <col min="13" max="13" width="16" style="2" bestFit="1" customWidth="1"/>
    <col min="14" max="26" width="10.7109375" style="2"/>
    <col min="27" max="16384" width="10.7109375" style="1"/>
  </cols>
  <sheetData>
    <row r="1" spans="1:26" ht="45" customHeight="1">
      <c r="A1" s="96" t="s">
        <v>31</v>
      </c>
      <c r="B1" s="96"/>
      <c r="C1" s="96"/>
      <c r="D1" s="96"/>
    </row>
    <row r="2" spans="1:26" ht="15" customHeight="1"/>
    <row r="3" spans="1:26" ht="43.5" customHeight="1">
      <c r="A3" s="97" t="str">
        <f xml:space="preserve"> UPPER("Financijski plan za "&amp; LEFT(RIGHT(B10,5),5) &amp; " godinu i projekcije za "&amp; LEFT(RIGHT(C10,5),5) &amp;" i " &amp; LEFT(RIGHT(D10,5),5) &amp;"  godinu")</f>
        <v>FINANCIJSKI PLAN ZA 2026. GODINU I PROJEKCIJE ZA 2027. I 2028.  GODINU</v>
      </c>
      <c r="B3" s="97"/>
      <c r="C3" s="97"/>
      <c r="D3" s="97"/>
    </row>
    <row r="4" spans="1:26" s="7" customFormat="1" ht="12.75" customHeight="1">
      <c r="A4" s="5"/>
      <c r="B4" s="6"/>
      <c r="C4" s="6"/>
      <c r="D4" s="6"/>
    </row>
    <row r="5" spans="1:26" s="9" customFormat="1" ht="15" customHeight="1">
      <c r="A5" s="98" t="s">
        <v>4</v>
      </c>
      <c r="B5" s="98"/>
      <c r="C5" s="98"/>
      <c r="D5" s="9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9" customFormat="1" ht="9" customHeight="1">
      <c r="A6" s="7"/>
      <c r="B6" s="4"/>
      <c r="C6" s="4"/>
      <c r="D6" s="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12" customFormat="1" ht="12" customHeight="1">
      <c r="A7" s="8"/>
      <c r="B7" s="10"/>
      <c r="C7" s="10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13" customFormat="1" ht="18" customHeight="1">
      <c r="A8" s="99" t="s">
        <v>10</v>
      </c>
      <c r="B8" s="99"/>
      <c r="C8" s="99"/>
      <c r="D8" s="9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s="13" customFormat="1" ht="6.75" customHeight="1">
      <c r="A9" s="1"/>
      <c r="B9" s="14"/>
      <c r="C9" s="14"/>
      <c r="D9" s="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s="17" customFormat="1" ht="32.25" customHeight="1">
      <c r="A10" s="75"/>
      <c r="B10" s="76" t="s">
        <v>49</v>
      </c>
      <c r="C10" s="76" t="s">
        <v>32</v>
      </c>
      <c r="D10" s="76" t="s">
        <v>34</v>
      </c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s="18" customFormat="1" ht="14.25">
      <c r="A11" s="77">
        <v>1</v>
      </c>
      <c r="B11" s="78">
        <v>2</v>
      </c>
      <c r="C11" s="78">
        <v>3</v>
      </c>
      <c r="D11" s="78">
        <v>4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s="22" customFormat="1" ht="18" customHeight="1">
      <c r="A12" s="79" t="s">
        <v>11</v>
      </c>
      <c r="B12" s="80">
        <v>2050465</v>
      </c>
      <c r="C12" s="80">
        <v>2110513</v>
      </c>
      <c r="D12" s="80">
        <v>2105811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1"/>
      <c r="X12" s="21"/>
      <c r="Y12" s="21"/>
      <c r="Z12" s="21"/>
    </row>
    <row r="13" spans="1:26" s="22" customFormat="1" ht="28.5">
      <c r="A13" s="79" t="s">
        <v>12</v>
      </c>
      <c r="B13" s="80"/>
      <c r="C13" s="80"/>
      <c r="D13" s="80"/>
      <c r="E13" s="21"/>
      <c r="F13" s="23"/>
      <c r="G13" s="23"/>
      <c r="H13" s="23"/>
      <c r="I13" s="23"/>
      <c r="J13" s="23"/>
      <c r="K13" s="23"/>
      <c r="L13" s="23"/>
      <c r="M13" s="23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s="22" customFormat="1">
      <c r="A14" s="79" t="s">
        <v>13</v>
      </c>
      <c r="B14" s="80">
        <f>B12+B13</f>
        <v>2050465</v>
      </c>
      <c r="C14" s="80">
        <f t="shared" ref="C14:D14" si="0">C12+C13</f>
        <v>2110513</v>
      </c>
      <c r="D14" s="80">
        <f t="shared" si="0"/>
        <v>2105811</v>
      </c>
      <c r="E14" s="21"/>
      <c r="F14" s="24"/>
      <c r="G14" s="24"/>
      <c r="H14" s="24"/>
      <c r="I14" s="24"/>
      <c r="J14" s="24"/>
      <c r="K14" s="24"/>
      <c r="L14" s="24"/>
      <c r="M14" s="24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s="22" customFormat="1" ht="18" customHeight="1">
      <c r="A15" s="79" t="s">
        <v>14</v>
      </c>
      <c r="B15" s="80">
        <v>2033080</v>
      </c>
      <c r="C15" s="80">
        <v>2094128</v>
      </c>
      <c r="D15" s="80">
        <v>2080832</v>
      </c>
      <c r="E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s="22" customFormat="1" ht="28.5">
      <c r="A16" s="79" t="s">
        <v>15</v>
      </c>
      <c r="B16" s="80">
        <v>17385</v>
      </c>
      <c r="C16" s="80">
        <v>16385</v>
      </c>
      <c r="D16" s="80">
        <v>16123</v>
      </c>
      <c r="E16" s="20"/>
      <c r="F16" s="24"/>
      <c r="G16" s="24"/>
      <c r="H16" s="24"/>
      <c r="I16" s="24"/>
      <c r="J16" s="24"/>
      <c r="K16" s="24"/>
      <c r="L16" s="24"/>
      <c r="M16" s="24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s="22" customFormat="1">
      <c r="A17" s="79" t="s">
        <v>16</v>
      </c>
      <c r="B17" s="80">
        <v>2050465</v>
      </c>
      <c r="C17" s="80">
        <v>2110513</v>
      </c>
      <c r="D17" s="80">
        <v>2105811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1"/>
      <c r="T17" s="21"/>
      <c r="U17" s="21"/>
      <c r="V17" s="21"/>
      <c r="W17" s="21"/>
      <c r="X17" s="21"/>
      <c r="Y17" s="21"/>
      <c r="Z17" s="21"/>
    </row>
    <row r="18" spans="1:26" s="22" customFormat="1" ht="18" customHeight="1">
      <c r="A18" s="81" t="s">
        <v>0</v>
      </c>
      <c r="B18" s="80">
        <f>B14-B17</f>
        <v>0</v>
      </c>
      <c r="C18" s="80">
        <f t="shared" ref="C18:D18" si="1">C14-C17</f>
        <v>0</v>
      </c>
      <c r="D18" s="80">
        <f t="shared" si="1"/>
        <v>0</v>
      </c>
      <c r="E18" s="20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s="9" customFormat="1" ht="14.25" customHeight="1">
      <c r="A19" s="3"/>
      <c r="B19" s="4"/>
      <c r="C19" s="4"/>
      <c r="D19" s="4"/>
      <c r="E19" s="25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s="9" customFormat="1" ht="18.75" customHeight="1">
      <c r="A20" s="100" t="s">
        <v>17</v>
      </c>
      <c r="B20" s="100"/>
      <c r="C20" s="100"/>
      <c r="D20" s="100"/>
      <c r="E20" s="25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9" customFormat="1" ht="6.75" customHeight="1">
      <c r="A21" s="27"/>
      <c r="B21" s="28"/>
      <c r="C21" s="28"/>
      <c r="D21" s="28"/>
      <c r="E21" s="29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s="17" customFormat="1" ht="32.25" customHeight="1">
      <c r="A22" s="82"/>
      <c r="B22" s="76" t="str">
        <f>B10</f>
        <v>Proračun za 2026.</v>
      </c>
      <c r="C22" s="76" t="str">
        <f>C10</f>
        <v>Projekcija za 2027.</v>
      </c>
      <c r="D22" s="76" t="str">
        <f>D10</f>
        <v>Projekcija za 2028.</v>
      </c>
      <c r="E22" s="15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s="18" customFormat="1" ht="14.25">
      <c r="A23" s="83">
        <v>1</v>
      </c>
      <c r="B23" s="84">
        <v>2</v>
      </c>
      <c r="C23" s="84">
        <v>3</v>
      </c>
      <c r="D23" s="84">
        <v>4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s="17" customFormat="1" ht="28.5">
      <c r="A24" s="85" t="s">
        <v>18</v>
      </c>
      <c r="B24" s="80"/>
      <c r="C24" s="80"/>
      <c r="D24" s="80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s="17" customFormat="1" ht="28.5">
      <c r="A25" s="85" t="s">
        <v>19</v>
      </c>
      <c r="B25" s="80"/>
      <c r="C25" s="80"/>
      <c r="D25" s="80"/>
      <c r="E25" s="20"/>
      <c r="F25" s="24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s="17" customFormat="1" ht="28.5">
      <c r="A26" s="85" t="s">
        <v>6</v>
      </c>
      <c r="B26" s="80">
        <v>9776</v>
      </c>
      <c r="C26" s="80">
        <v>9776</v>
      </c>
      <c r="D26" s="80">
        <v>9776</v>
      </c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s="17" customFormat="1" ht="28.5">
      <c r="A27" s="85" t="s">
        <v>20</v>
      </c>
      <c r="B27" s="80">
        <v>9776</v>
      </c>
      <c r="C27" s="80">
        <v>9776</v>
      </c>
      <c r="D27" s="80">
        <v>9776</v>
      </c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s="22" customFormat="1" ht="18" customHeight="1">
      <c r="A28" s="85" t="s">
        <v>21</v>
      </c>
      <c r="B28" s="80">
        <f>B26-B27</f>
        <v>0</v>
      </c>
      <c r="C28" s="80">
        <f t="shared" ref="C28:D28" si="2">C26-C27</f>
        <v>0</v>
      </c>
      <c r="D28" s="80">
        <f t="shared" si="2"/>
        <v>0</v>
      </c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s="17" customFormat="1" ht="28.5">
      <c r="A29" s="85" t="s">
        <v>22</v>
      </c>
      <c r="B29" s="80">
        <f>B18+B28</f>
        <v>0</v>
      </c>
      <c r="C29" s="80">
        <f t="shared" ref="C29:D29" si="3">C18+C28</f>
        <v>0</v>
      </c>
      <c r="D29" s="80">
        <f t="shared" si="3"/>
        <v>0</v>
      </c>
      <c r="E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/>
    <row r="31" spans="1:26" s="2" customFormat="1" ht="15" customHeight="1">
      <c r="B31" s="30"/>
      <c r="C31" s="30"/>
      <c r="D31" s="30"/>
    </row>
    <row r="32" spans="1:26" s="2" customFormat="1" ht="15" customHeight="1">
      <c r="B32" s="30"/>
      <c r="C32" s="30"/>
      <c r="D32" s="30"/>
    </row>
    <row r="33" spans="2:4" s="2" customFormat="1" ht="17.25" customHeight="1">
      <c r="B33" s="30"/>
      <c r="C33" s="30"/>
      <c r="D33" s="30"/>
    </row>
    <row r="34" spans="2:4" s="2" customFormat="1" ht="15" customHeight="1">
      <c r="B34" s="30"/>
      <c r="C34" s="30"/>
      <c r="D34" s="30"/>
    </row>
    <row r="35" spans="2:4" s="2" customFormat="1" ht="15" customHeight="1">
      <c r="B35" s="30"/>
      <c r="C35" s="30"/>
      <c r="D35" s="30"/>
    </row>
    <row r="36" spans="2:4" s="2" customFormat="1" ht="15" customHeight="1">
      <c r="B36" s="30"/>
      <c r="C36" s="30"/>
      <c r="D36" s="30"/>
    </row>
    <row r="37" spans="2:4" s="2" customFormat="1" ht="15" customHeight="1">
      <c r="B37" s="30"/>
      <c r="C37" s="30"/>
      <c r="D37" s="30"/>
    </row>
    <row r="38" spans="2:4" s="2" customFormat="1" ht="15" customHeight="1">
      <c r="B38" s="30"/>
      <c r="C38" s="30"/>
      <c r="D38" s="30"/>
    </row>
    <row r="39" spans="2:4" s="2" customFormat="1" ht="15" customHeight="1">
      <c r="B39" s="30"/>
      <c r="C39" s="30"/>
      <c r="D39" s="30"/>
    </row>
    <row r="40" spans="2:4" s="2" customFormat="1" ht="15" customHeight="1">
      <c r="B40" s="30"/>
      <c r="C40" s="30"/>
      <c r="D40" s="30"/>
    </row>
    <row r="41" spans="2:4" s="2" customFormat="1" ht="15" customHeight="1">
      <c r="B41" s="30"/>
      <c r="C41" s="30"/>
      <c r="D41" s="30"/>
    </row>
    <row r="42" spans="2:4" s="2" customFormat="1" ht="15" customHeight="1">
      <c r="B42" s="30"/>
      <c r="C42" s="30"/>
      <c r="D42" s="30"/>
    </row>
    <row r="43" spans="2:4" s="2" customFormat="1" ht="15" customHeight="1">
      <c r="B43" s="30"/>
      <c r="C43" s="30"/>
      <c r="D43" s="30"/>
    </row>
    <row r="44" spans="2:4" s="2" customFormat="1" ht="15" customHeight="1">
      <c r="B44" s="30"/>
      <c r="C44" s="30"/>
      <c r="D44" s="30"/>
    </row>
    <row r="45" spans="2:4" s="2" customFormat="1" ht="15" customHeight="1">
      <c r="B45" s="30"/>
      <c r="C45" s="30"/>
      <c r="D45" s="30"/>
    </row>
    <row r="46" spans="2:4" s="2" customFormat="1" ht="15" customHeight="1">
      <c r="B46" s="30"/>
      <c r="C46" s="30"/>
      <c r="D46" s="30"/>
    </row>
    <row r="47" spans="2:4" s="2" customFormat="1" ht="15" customHeight="1">
      <c r="B47" s="30"/>
      <c r="C47" s="30"/>
      <c r="D47" s="30"/>
    </row>
    <row r="48" spans="2:4" s="2" customFormat="1" ht="15" customHeight="1">
      <c r="B48" s="30"/>
      <c r="C48" s="30"/>
      <c r="D48" s="30"/>
    </row>
    <row r="49" spans="2:4" s="2" customFormat="1" ht="15" customHeight="1">
      <c r="B49" s="30"/>
      <c r="C49" s="30"/>
      <c r="D49" s="30"/>
    </row>
    <row r="50" spans="2:4" s="2" customFormat="1" ht="15" customHeight="1">
      <c r="B50" s="30"/>
      <c r="C50" s="30"/>
      <c r="D50" s="30"/>
    </row>
    <row r="51" spans="2:4" s="2" customFormat="1" ht="15" customHeight="1">
      <c r="B51" s="30"/>
      <c r="C51" s="30"/>
      <c r="D51" s="30"/>
    </row>
    <row r="52" spans="2:4" s="2" customFormat="1" ht="15" customHeight="1">
      <c r="B52" s="30"/>
      <c r="C52" s="30"/>
      <c r="D52" s="30"/>
    </row>
    <row r="53" spans="2:4" s="2" customFormat="1" ht="15" customHeight="1">
      <c r="B53" s="30"/>
      <c r="C53" s="30"/>
      <c r="D53" s="30"/>
    </row>
    <row r="54" spans="2:4" s="2" customFormat="1" ht="15" customHeight="1">
      <c r="B54" s="30"/>
      <c r="C54" s="30"/>
      <c r="D54" s="30"/>
    </row>
    <row r="55" spans="2:4" s="2" customFormat="1" ht="15" customHeight="1">
      <c r="B55" s="30"/>
      <c r="C55" s="30"/>
      <c r="D55" s="30"/>
    </row>
    <row r="56" spans="2:4" s="2" customFormat="1" ht="15" customHeight="1">
      <c r="B56" s="30"/>
      <c r="C56" s="30"/>
      <c r="D56" s="30"/>
    </row>
    <row r="57" spans="2:4" s="2" customFormat="1" ht="15" customHeight="1">
      <c r="B57" s="30"/>
      <c r="C57" s="30"/>
      <c r="D57" s="30"/>
    </row>
    <row r="58" spans="2:4" s="2" customFormat="1" ht="15" customHeight="1">
      <c r="B58" s="30"/>
      <c r="C58" s="30"/>
      <c r="D58" s="30"/>
    </row>
    <row r="59" spans="2:4" s="2" customFormat="1" ht="15" customHeight="1">
      <c r="B59" s="30"/>
      <c r="C59" s="30"/>
      <c r="D59" s="30"/>
    </row>
    <row r="60" spans="2:4" s="2" customFormat="1" ht="15" customHeight="1">
      <c r="B60" s="30"/>
      <c r="C60" s="30"/>
      <c r="D60" s="30"/>
    </row>
    <row r="61" spans="2:4" s="2" customFormat="1" ht="15" customHeight="1">
      <c r="B61" s="30"/>
      <c r="C61" s="30"/>
      <c r="D61" s="30"/>
    </row>
    <row r="62" spans="2:4" s="2" customFormat="1" ht="15" customHeight="1">
      <c r="B62" s="30"/>
      <c r="C62" s="30"/>
      <c r="D62" s="30"/>
    </row>
    <row r="63" spans="2:4" s="2" customFormat="1" ht="15" customHeight="1">
      <c r="B63" s="30"/>
      <c r="C63" s="30"/>
      <c r="D63" s="30"/>
    </row>
    <row r="64" spans="2:4" s="2" customFormat="1" ht="15" customHeight="1">
      <c r="B64" s="30"/>
      <c r="C64" s="30"/>
      <c r="D64" s="30"/>
    </row>
    <row r="65" spans="2:4" s="2" customFormat="1" ht="15" customHeight="1">
      <c r="B65" s="30"/>
      <c r="C65" s="30"/>
      <c r="D65" s="30"/>
    </row>
    <row r="66" spans="2:4" s="2" customFormat="1" ht="15" customHeight="1">
      <c r="B66" s="30"/>
      <c r="C66" s="30"/>
      <c r="D66" s="30"/>
    </row>
    <row r="67" spans="2:4" s="2" customFormat="1" ht="15" customHeight="1">
      <c r="B67" s="30"/>
      <c r="C67" s="30"/>
      <c r="D67" s="30"/>
    </row>
    <row r="68" spans="2:4" s="2" customFormat="1" ht="15" customHeight="1">
      <c r="B68" s="30"/>
      <c r="C68" s="30"/>
      <c r="D68" s="30"/>
    </row>
    <row r="69" spans="2:4" s="2" customFormat="1" ht="15" customHeight="1">
      <c r="B69" s="30"/>
      <c r="C69" s="30"/>
      <c r="D69" s="30"/>
    </row>
    <row r="70" spans="2:4" s="2" customFormat="1" ht="15" customHeight="1">
      <c r="B70" s="30"/>
      <c r="C70" s="30"/>
      <c r="D70" s="30"/>
    </row>
    <row r="71" spans="2:4" s="2" customFormat="1" ht="15" customHeight="1">
      <c r="B71" s="30"/>
      <c r="C71" s="30"/>
      <c r="D71" s="30"/>
    </row>
    <row r="72" spans="2:4" s="2" customFormat="1" ht="15" customHeight="1">
      <c r="B72" s="30"/>
      <c r="C72" s="30"/>
      <c r="D72" s="30"/>
    </row>
    <row r="73" spans="2:4" s="2" customFormat="1" ht="15" customHeight="1">
      <c r="B73" s="30"/>
      <c r="C73" s="30"/>
      <c r="D73" s="30"/>
    </row>
    <row r="74" spans="2:4" s="2" customFormat="1" ht="15" customHeight="1">
      <c r="B74" s="30"/>
      <c r="C74" s="30"/>
      <c r="D74" s="30"/>
    </row>
    <row r="75" spans="2:4" s="2" customFormat="1" ht="15" customHeight="1">
      <c r="B75" s="30"/>
      <c r="C75" s="30"/>
      <c r="D75" s="30"/>
    </row>
    <row r="76" spans="2:4" s="2" customFormat="1" ht="15" customHeight="1">
      <c r="B76" s="30"/>
      <c r="C76" s="30"/>
      <c r="D76" s="30"/>
    </row>
    <row r="77" spans="2:4" s="2" customFormat="1" ht="15" customHeight="1">
      <c r="B77" s="30"/>
      <c r="C77" s="30"/>
      <c r="D77" s="30"/>
    </row>
    <row r="78" spans="2:4" s="2" customFormat="1" ht="15" customHeight="1">
      <c r="B78" s="30"/>
      <c r="C78" s="30"/>
      <c r="D78" s="30"/>
    </row>
    <row r="79" spans="2:4" s="2" customFormat="1" ht="15" customHeight="1">
      <c r="B79" s="30"/>
      <c r="C79" s="30"/>
      <c r="D79" s="30"/>
    </row>
    <row r="80" spans="2:4" s="2" customFormat="1" ht="15" customHeight="1">
      <c r="B80" s="30"/>
      <c r="C80" s="30"/>
      <c r="D80" s="30"/>
    </row>
    <row r="81" spans="2:4" s="2" customFormat="1" ht="15" customHeight="1">
      <c r="B81" s="30"/>
      <c r="C81" s="30"/>
      <c r="D81" s="30"/>
    </row>
    <row r="82" spans="2:4" s="2" customFormat="1" ht="15" customHeight="1">
      <c r="B82" s="30"/>
      <c r="C82" s="30"/>
      <c r="D82" s="30"/>
    </row>
    <row r="83" spans="2:4" s="2" customFormat="1" ht="15" customHeight="1">
      <c r="B83" s="30"/>
      <c r="C83" s="30"/>
      <c r="D83" s="30"/>
    </row>
    <row r="84" spans="2:4" s="2" customFormat="1" ht="15" customHeight="1">
      <c r="B84" s="30"/>
      <c r="C84" s="30"/>
      <c r="D84" s="30"/>
    </row>
    <row r="85" spans="2:4" s="2" customFormat="1" ht="15" customHeight="1">
      <c r="B85" s="30"/>
      <c r="C85" s="30"/>
      <c r="D85" s="30"/>
    </row>
    <row r="86" spans="2:4" s="2" customFormat="1" ht="15" customHeight="1">
      <c r="B86" s="30"/>
      <c r="C86" s="30"/>
      <c r="D86" s="30"/>
    </row>
    <row r="87" spans="2:4" s="2" customFormat="1" ht="15" customHeight="1">
      <c r="B87" s="30"/>
      <c r="C87" s="30"/>
      <c r="D87" s="30"/>
    </row>
    <row r="88" spans="2:4" s="2" customFormat="1" ht="15" customHeight="1">
      <c r="B88" s="30"/>
      <c r="C88" s="30"/>
      <c r="D88" s="30"/>
    </row>
    <row r="89" spans="2:4" s="2" customFormat="1" ht="15" customHeight="1">
      <c r="B89" s="30"/>
      <c r="C89" s="30"/>
      <c r="D89" s="30"/>
    </row>
    <row r="90" spans="2:4" s="2" customFormat="1" ht="15" customHeight="1">
      <c r="B90" s="30"/>
      <c r="C90" s="30"/>
      <c r="D90" s="30"/>
    </row>
    <row r="91" spans="2:4" s="2" customFormat="1" ht="15" customHeight="1">
      <c r="B91" s="30"/>
      <c r="C91" s="30"/>
      <c r="D91" s="30"/>
    </row>
    <row r="92" spans="2:4" s="2" customFormat="1" ht="15" customHeight="1">
      <c r="B92" s="30"/>
      <c r="C92" s="30"/>
      <c r="D92" s="30"/>
    </row>
    <row r="93" spans="2:4" s="2" customFormat="1" ht="15" customHeight="1">
      <c r="B93" s="30"/>
      <c r="C93" s="30"/>
      <c r="D93" s="30"/>
    </row>
    <row r="94" spans="2:4" s="2" customFormat="1" ht="15" customHeight="1">
      <c r="B94" s="30"/>
      <c r="C94" s="30"/>
      <c r="D94" s="30"/>
    </row>
    <row r="95" spans="2:4" s="2" customFormat="1" ht="15" customHeight="1">
      <c r="B95" s="30"/>
      <c r="C95" s="30"/>
      <c r="D95" s="30"/>
    </row>
    <row r="96" spans="2:4" s="2" customFormat="1" ht="15" customHeight="1">
      <c r="B96" s="30"/>
      <c r="C96" s="30"/>
      <c r="D96" s="30"/>
    </row>
    <row r="97" spans="2:4" s="2" customFormat="1" ht="15" customHeight="1">
      <c r="B97" s="30"/>
      <c r="C97" s="30"/>
      <c r="D97" s="30"/>
    </row>
    <row r="98" spans="2:4" s="2" customFormat="1" ht="15" customHeight="1">
      <c r="B98" s="30"/>
      <c r="C98" s="30"/>
      <c r="D98" s="30"/>
    </row>
    <row r="99" spans="2:4" s="2" customFormat="1" ht="15" customHeight="1">
      <c r="B99" s="30"/>
      <c r="C99" s="30"/>
      <c r="D99" s="30"/>
    </row>
    <row r="100" spans="2:4" s="2" customFormat="1" ht="15" customHeight="1">
      <c r="B100" s="30"/>
      <c r="C100" s="30"/>
      <c r="D100" s="30"/>
    </row>
    <row r="101" spans="2:4" s="2" customFormat="1" ht="15" customHeight="1">
      <c r="B101" s="30"/>
      <c r="C101" s="30"/>
      <c r="D101" s="30"/>
    </row>
    <row r="102" spans="2:4" s="2" customFormat="1" ht="15" customHeight="1">
      <c r="B102" s="30"/>
      <c r="C102" s="30"/>
      <c r="D102" s="30"/>
    </row>
    <row r="103" spans="2:4" s="2" customFormat="1" ht="15" customHeight="1">
      <c r="B103" s="30"/>
      <c r="C103" s="30"/>
      <c r="D103" s="30"/>
    </row>
    <row r="104" spans="2:4" s="2" customFormat="1" ht="15" customHeight="1">
      <c r="B104" s="30"/>
      <c r="C104" s="30"/>
      <c r="D104" s="30"/>
    </row>
    <row r="105" spans="2:4" s="2" customFormat="1" ht="15" customHeight="1">
      <c r="B105" s="30"/>
      <c r="C105" s="30"/>
      <c r="D105" s="30"/>
    </row>
    <row r="106" spans="2:4" s="2" customFormat="1" ht="15" customHeight="1">
      <c r="B106" s="30"/>
      <c r="C106" s="30"/>
      <c r="D106" s="30"/>
    </row>
    <row r="107" spans="2:4" s="2" customFormat="1" ht="15" customHeight="1">
      <c r="B107" s="30"/>
      <c r="C107" s="30"/>
      <c r="D107" s="30"/>
    </row>
    <row r="108" spans="2:4" s="2" customFormat="1" ht="15" customHeight="1">
      <c r="B108" s="30"/>
      <c r="C108" s="30"/>
      <c r="D108" s="30"/>
    </row>
    <row r="109" spans="2:4" s="2" customFormat="1" ht="15" customHeight="1">
      <c r="B109" s="30"/>
      <c r="C109" s="30"/>
      <c r="D109" s="30"/>
    </row>
    <row r="110" spans="2:4" s="2" customFormat="1" ht="15" customHeight="1">
      <c r="B110" s="30"/>
      <c r="C110" s="30"/>
      <c r="D110" s="30"/>
    </row>
    <row r="111" spans="2:4" s="2" customFormat="1" ht="15" customHeight="1">
      <c r="B111" s="30"/>
      <c r="C111" s="30"/>
      <c r="D111" s="30"/>
    </row>
    <row r="112" spans="2:4" s="2" customFormat="1" ht="15" customHeight="1">
      <c r="B112" s="30"/>
      <c r="C112" s="30"/>
      <c r="D112" s="30"/>
    </row>
    <row r="113" spans="2:4" s="2" customFormat="1" ht="15" customHeight="1">
      <c r="B113" s="30"/>
      <c r="C113" s="30"/>
      <c r="D113" s="30"/>
    </row>
    <row r="114" spans="2:4" s="2" customFormat="1" ht="15" customHeight="1">
      <c r="B114" s="30"/>
      <c r="C114" s="30"/>
      <c r="D114" s="30"/>
    </row>
    <row r="115" spans="2:4" s="2" customFormat="1" ht="15" customHeight="1">
      <c r="B115" s="30"/>
      <c r="C115" s="30"/>
      <c r="D115" s="30"/>
    </row>
    <row r="116" spans="2:4" s="2" customFormat="1" ht="15" customHeight="1">
      <c r="B116" s="30"/>
      <c r="C116" s="30"/>
      <c r="D116" s="30"/>
    </row>
    <row r="117" spans="2:4" s="2" customFormat="1" ht="15" customHeight="1">
      <c r="B117" s="30"/>
      <c r="C117" s="30"/>
      <c r="D117" s="30"/>
    </row>
    <row r="118" spans="2:4" s="2" customFormat="1" ht="15" customHeight="1">
      <c r="B118" s="30"/>
      <c r="C118" s="30"/>
      <c r="D118" s="30"/>
    </row>
    <row r="119" spans="2:4" s="2" customFormat="1" ht="15" customHeight="1">
      <c r="B119" s="30"/>
      <c r="C119" s="30"/>
      <c r="D119" s="30"/>
    </row>
    <row r="120" spans="2:4" s="2" customFormat="1" ht="15" customHeight="1">
      <c r="B120" s="30"/>
      <c r="C120" s="30"/>
      <c r="D120" s="30"/>
    </row>
    <row r="121" spans="2:4" s="2" customFormat="1" ht="15" customHeight="1">
      <c r="B121" s="30"/>
      <c r="C121" s="30"/>
      <c r="D121" s="30"/>
    </row>
    <row r="122" spans="2:4" s="2" customFormat="1" ht="15" customHeight="1">
      <c r="B122" s="30"/>
      <c r="C122" s="30"/>
      <c r="D122" s="30"/>
    </row>
    <row r="123" spans="2:4" s="2" customFormat="1" ht="15" customHeight="1">
      <c r="B123" s="30"/>
      <c r="C123" s="30"/>
      <c r="D123" s="30"/>
    </row>
    <row r="124" spans="2:4" s="2" customFormat="1" ht="15" customHeight="1">
      <c r="B124" s="30"/>
      <c r="C124" s="30"/>
      <c r="D124" s="30"/>
    </row>
    <row r="125" spans="2:4" s="2" customFormat="1" ht="15" customHeight="1">
      <c r="B125" s="30"/>
      <c r="C125" s="30"/>
      <c r="D125" s="30"/>
    </row>
    <row r="126" spans="2:4" s="2" customFormat="1" ht="15" customHeight="1">
      <c r="B126" s="30"/>
      <c r="C126" s="30"/>
      <c r="D126" s="30"/>
    </row>
    <row r="127" spans="2:4" s="2" customFormat="1" ht="15" customHeight="1">
      <c r="B127" s="30"/>
      <c r="C127" s="30"/>
      <c r="D127" s="30"/>
    </row>
    <row r="128" spans="2:4" s="2" customFormat="1" ht="15" customHeight="1">
      <c r="B128" s="30"/>
      <c r="C128" s="30"/>
      <c r="D128" s="30"/>
    </row>
    <row r="129" spans="2:4" s="2" customFormat="1" ht="15" customHeight="1">
      <c r="B129" s="30"/>
      <c r="C129" s="30"/>
      <c r="D129" s="30"/>
    </row>
  </sheetData>
  <mergeCells count="5">
    <mergeCell ref="A1:D1"/>
    <mergeCell ref="A3:D3"/>
    <mergeCell ref="A5:D5"/>
    <mergeCell ref="A8:D8"/>
    <mergeCell ref="A20:D20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2"/>
  <sheetViews>
    <sheetView topLeftCell="B1" zoomScale="90" zoomScaleNormal="90" zoomScaleSheetLayoutView="100" workbookViewId="0">
      <selection activeCell="C6" sqref="C6"/>
    </sheetView>
  </sheetViews>
  <sheetFormatPr defaultRowHeight="12.75"/>
  <cols>
    <col min="1" max="1" width="7.85546875" style="31" customWidth="1"/>
    <col min="2" max="2" width="6" style="31" customWidth="1"/>
    <col min="3" max="3" width="65" style="31" customWidth="1"/>
    <col min="4" max="4" width="58" style="31" hidden="1" customWidth="1"/>
    <col min="5" max="5" width="69.7109375" style="60" hidden="1" customWidth="1"/>
    <col min="6" max="6" width="17.5703125" style="31" customWidth="1"/>
    <col min="7" max="7" width="15.5703125" style="31" customWidth="1"/>
    <col min="8" max="8" width="16.28515625" style="31" customWidth="1"/>
    <col min="9" max="10" width="15.42578125" style="31" bestFit="1" customWidth="1"/>
    <col min="11" max="11" width="11.7109375" style="31" bestFit="1" customWidth="1"/>
    <col min="12" max="12" width="15.42578125" style="31" bestFit="1" customWidth="1"/>
    <col min="13" max="13" width="9.42578125" style="31" bestFit="1" customWidth="1"/>
    <col min="14" max="14" width="15.42578125" style="31" bestFit="1" customWidth="1"/>
    <col min="15" max="15" width="9.42578125" style="31" bestFit="1" customWidth="1"/>
    <col min="16" max="16384" width="9.140625" style="31"/>
  </cols>
  <sheetData>
    <row r="1" spans="1:16" ht="20.25" customHeight="1">
      <c r="A1" s="88" t="s">
        <v>23</v>
      </c>
      <c r="B1" s="89"/>
      <c r="C1" s="89"/>
      <c r="D1" s="89"/>
      <c r="E1" s="89"/>
      <c r="F1" s="89"/>
      <c r="G1" s="89"/>
      <c r="H1" s="89"/>
    </row>
    <row r="2" spans="1:16" ht="16.5">
      <c r="A2" s="32"/>
      <c r="E2" s="31"/>
    </row>
    <row r="3" spans="1:16" ht="15.75">
      <c r="A3" s="90" t="s">
        <v>35</v>
      </c>
      <c r="B3" s="90"/>
      <c r="C3" s="90"/>
      <c r="D3" s="90"/>
      <c r="E3" s="90"/>
      <c r="F3" s="90"/>
      <c r="G3" s="90"/>
      <c r="H3" s="90"/>
    </row>
    <row r="4" spans="1:16" ht="15.75">
      <c r="A4" s="33"/>
      <c r="E4" s="31"/>
      <c r="F4" s="34"/>
      <c r="G4" s="34"/>
      <c r="H4" s="34"/>
    </row>
    <row r="5" spans="1:16">
      <c r="E5" s="31"/>
      <c r="F5" s="35"/>
      <c r="G5" s="35"/>
      <c r="H5" s="35"/>
    </row>
    <row r="6" spans="1:16" s="38" customFormat="1" ht="28.5">
      <c r="A6" s="93" t="s">
        <v>36</v>
      </c>
      <c r="B6" s="94"/>
      <c r="C6" s="36" t="s">
        <v>24</v>
      </c>
      <c r="D6" s="37"/>
      <c r="E6" s="37"/>
      <c r="F6" s="37" t="s">
        <v>33</v>
      </c>
      <c r="G6" s="37" t="s">
        <v>32</v>
      </c>
      <c r="H6" s="37" t="s">
        <v>34</v>
      </c>
    </row>
    <row r="7" spans="1:16" s="42" customFormat="1" ht="15">
      <c r="A7" s="95">
        <v>1</v>
      </c>
      <c r="B7" s="94"/>
      <c r="C7" s="39">
        <v>2</v>
      </c>
      <c r="D7" s="40"/>
      <c r="E7" s="40"/>
      <c r="F7" s="41">
        <v>3</v>
      </c>
      <c r="G7" s="41">
        <v>4</v>
      </c>
      <c r="H7" s="41">
        <v>5</v>
      </c>
    </row>
    <row r="8" spans="1:16" s="42" customFormat="1">
      <c r="A8" s="91" t="s">
        <v>13</v>
      </c>
      <c r="B8" s="92"/>
      <c r="C8" s="92"/>
      <c r="D8" s="44"/>
      <c r="E8" s="44"/>
      <c r="F8" s="45">
        <f>F11</f>
        <v>2050465</v>
      </c>
      <c r="G8" s="45">
        <f t="shared" ref="G8:H8" si="0">G11</f>
        <v>2110513</v>
      </c>
      <c r="H8" s="45">
        <f t="shared" si="0"/>
        <v>2105811</v>
      </c>
    </row>
    <row r="9" spans="1:16" hidden="1">
      <c r="A9" s="46" t="str">
        <f>IF(ISNUMBER(SEARCH("XXX", D9)),LEFT(D9, LEN(D9)-3),"")</f>
        <v/>
      </c>
      <c r="B9" s="47" t="str">
        <f>IF(ISNUMBER(SEARCH("YYY", D9)),LEFT(D9, LEN(D9)-3),"")</f>
        <v/>
      </c>
      <c r="C9" s="47" t="str">
        <f>IF(ISNUMBER(SEARCH("XXX", D9)),VLOOKUP(CONCATENATE("DRRH/",LEFT(D9, LEN(D9)-3)),[1]List1!A$2:B$100,2,FALSE),IF(ISNUMBER(SEARCH("YYY", D9)),VLOOKUP(CONCATENATE("DRRH/",LEFT(D9, LEN(D9)-3)),[1]List1!C$2:D$100,2,FALSE),E9))</f>
        <v/>
      </c>
      <c r="D9" s="48" t="s">
        <v>25</v>
      </c>
      <c r="E9" s="48" t="s">
        <v>25</v>
      </c>
      <c r="F9" s="49"/>
      <c r="G9" s="49"/>
      <c r="H9" s="49"/>
      <c r="I9" s="44"/>
      <c r="J9" s="44"/>
      <c r="K9" s="44"/>
      <c r="L9" s="44"/>
      <c r="M9" s="44"/>
    </row>
    <row r="10" spans="1:16" hidden="1">
      <c r="A10" s="50" t="str">
        <f>IF(LEN(TRIM(D10)) = 1, TRIM(D10), "" )</f>
        <v/>
      </c>
      <c r="B10" s="51" t="str">
        <f>IF(LEN(TRIM(D10)) = 2, TRIM(D10), "" )</f>
        <v/>
      </c>
      <c r="C10" s="51" t="str">
        <f>IF(LEN(TRIM(D10)) = 4, TRIM(D10), "" )</f>
        <v/>
      </c>
      <c r="D10" s="48" t="s">
        <v>26</v>
      </c>
      <c r="E10" s="48" t="s">
        <v>25</v>
      </c>
      <c r="F10" s="52"/>
      <c r="G10" s="52"/>
      <c r="H10" s="52"/>
      <c r="I10" s="53"/>
      <c r="J10" s="53"/>
      <c r="K10" s="44"/>
      <c r="L10" s="44"/>
      <c r="M10" s="44"/>
    </row>
    <row r="11" spans="1:16">
      <c r="A11" s="65" t="str">
        <f t="shared" ref="A11:A13" si="1">IF(ISNUMBER(SEARCH("XXX", D11)),LEFT(D11, LEN(D11)-3),"")</f>
        <v>6</v>
      </c>
      <c r="B11" s="66" t="str">
        <f t="shared" ref="B11:B13" si="2">IF(ISNUMBER(SEARCH("YYY", D11)),LEFT(D11, LEN(D11)-3),"")</f>
        <v/>
      </c>
      <c r="C11" s="54" t="str">
        <f>IF(ISNUMBER(SEARCH("XXX", D11)),VLOOKUP(CONCATENATE("DRRH/",LEFT(D11, LEN(D11)-3)),[1]List1!A$2:B$100,2,FALSE),IF(ISNUMBER(SEARCH("YYY", D11)),VLOOKUP(CONCATENATE("DRRH/",LEFT(D11, LEN(D11)-3)),[1]List1!C$2:D$100,2,FALSE),E11))</f>
        <v>Prihodi poslovanja</v>
      </c>
      <c r="D11" s="55" t="s">
        <v>27</v>
      </c>
      <c r="E11" s="55" t="s">
        <v>25</v>
      </c>
      <c r="F11" s="56">
        <f>F12+F13</f>
        <v>2050465</v>
      </c>
      <c r="G11" s="56">
        <f>G12+G13</f>
        <v>2110513</v>
      </c>
      <c r="H11" s="56">
        <f>H12+H13</f>
        <v>2105811</v>
      </c>
      <c r="I11" s="57"/>
      <c r="J11" s="57"/>
      <c r="K11" s="44"/>
      <c r="L11" s="44"/>
      <c r="M11" s="44"/>
    </row>
    <row r="12" spans="1:16" ht="25.5">
      <c r="A12" s="65" t="str">
        <f t="shared" si="1"/>
        <v/>
      </c>
      <c r="B12" s="66" t="str">
        <f t="shared" si="2"/>
        <v>66</v>
      </c>
      <c r="C12" s="62" t="s">
        <v>37</v>
      </c>
      <c r="D12" s="58" t="s">
        <v>28</v>
      </c>
      <c r="E12" s="58" t="s">
        <v>25</v>
      </c>
      <c r="F12" s="63">
        <v>9776</v>
      </c>
      <c r="G12" s="63">
        <v>9776</v>
      </c>
      <c r="H12" s="63">
        <v>9776</v>
      </c>
      <c r="I12" s="57"/>
      <c r="J12" s="57"/>
      <c r="K12" s="57"/>
      <c r="L12" s="57"/>
      <c r="M12" s="57"/>
      <c r="N12" s="59"/>
      <c r="O12" s="59"/>
      <c r="P12" s="59"/>
    </row>
    <row r="13" spans="1:16">
      <c r="A13" s="65" t="str">
        <f t="shared" si="1"/>
        <v/>
      </c>
      <c r="B13" s="66" t="str">
        <f t="shared" si="2"/>
        <v>67</v>
      </c>
      <c r="C13" s="62" t="s">
        <v>38</v>
      </c>
      <c r="D13" s="58" t="s">
        <v>29</v>
      </c>
      <c r="E13" s="58" t="s">
        <v>25</v>
      </c>
      <c r="F13" s="63">
        <v>2040689</v>
      </c>
      <c r="G13" s="63">
        <v>2100737</v>
      </c>
      <c r="H13" s="63">
        <v>2096035</v>
      </c>
      <c r="I13" s="59"/>
      <c r="J13" s="59"/>
    </row>
    <row r="14" spans="1:16">
      <c r="A14" s="86" t="s">
        <v>16</v>
      </c>
      <c r="B14" s="87"/>
      <c r="C14" s="87"/>
      <c r="D14" s="44"/>
      <c r="E14" s="44"/>
      <c r="F14" s="45">
        <f>F15+F20</f>
        <v>2050465</v>
      </c>
      <c r="G14" s="45">
        <f t="shared" ref="G14:H14" si="3">G15+G20</f>
        <v>2110513</v>
      </c>
      <c r="H14" s="45">
        <f t="shared" si="3"/>
        <v>2105811</v>
      </c>
    </row>
    <row r="15" spans="1:16">
      <c r="A15" s="67">
        <v>3</v>
      </c>
      <c r="B15" s="68" t="str">
        <f>IF(ISNUMBER(SEARCH("YYY", D15)),LEFT(D15, LEN(D15)-3),"")</f>
        <v/>
      </c>
      <c r="C15" s="43" t="s">
        <v>1</v>
      </c>
      <c r="D15" s="48" t="s">
        <v>25</v>
      </c>
      <c r="E15" s="48" t="s">
        <v>25</v>
      </c>
      <c r="F15" s="45">
        <f>F16+F17+F18+F19</f>
        <v>2033080</v>
      </c>
      <c r="G15" s="45">
        <f t="shared" ref="G15:H15" si="4">G16+G17+G18+G19</f>
        <v>2094128</v>
      </c>
      <c r="H15" s="45">
        <f t="shared" si="4"/>
        <v>2089688</v>
      </c>
    </row>
    <row r="16" spans="1:16">
      <c r="A16" s="69" t="str">
        <f>IF(LEN(TRIM(D16)) = 1, TRIM(D16), "" )</f>
        <v/>
      </c>
      <c r="B16" s="70">
        <v>31</v>
      </c>
      <c r="C16" s="31" t="s">
        <v>2</v>
      </c>
      <c r="D16" s="48" t="s">
        <v>26</v>
      </c>
      <c r="E16" s="48" t="s">
        <v>25</v>
      </c>
      <c r="F16" s="63">
        <v>1251814</v>
      </c>
      <c r="G16" s="63">
        <v>1256223</v>
      </c>
      <c r="H16" s="63">
        <v>1256223</v>
      </c>
    </row>
    <row r="17" spans="1:8">
      <c r="A17" s="65"/>
      <c r="B17" s="70">
        <v>32</v>
      </c>
      <c r="C17" s="31" t="s">
        <v>5</v>
      </c>
      <c r="D17" s="55"/>
      <c r="E17" s="55"/>
      <c r="F17" s="63">
        <v>780936</v>
      </c>
      <c r="G17" s="63">
        <v>837575</v>
      </c>
      <c r="H17" s="63">
        <v>833135</v>
      </c>
    </row>
    <row r="18" spans="1:8">
      <c r="A18" s="71"/>
      <c r="B18" s="72">
        <v>34</v>
      </c>
      <c r="C18" s="31" t="s">
        <v>7</v>
      </c>
      <c r="F18" s="63">
        <v>65</v>
      </c>
      <c r="G18" s="63">
        <v>65</v>
      </c>
      <c r="H18" s="63">
        <v>65</v>
      </c>
    </row>
    <row r="19" spans="1:8">
      <c r="A19" s="71"/>
      <c r="B19" s="72">
        <v>38</v>
      </c>
      <c r="C19" s="31" t="s">
        <v>39</v>
      </c>
      <c r="F19" s="63">
        <v>265</v>
      </c>
      <c r="G19" s="63">
        <v>265</v>
      </c>
      <c r="H19" s="63">
        <v>265</v>
      </c>
    </row>
    <row r="20" spans="1:8">
      <c r="A20" s="74">
        <v>4</v>
      </c>
      <c r="B20" s="59"/>
      <c r="C20" s="59" t="s">
        <v>3</v>
      </c>
      <c r="D20" s="59"/>
      <c r="E20" s="73"/>
      <c r="F20" s="45">
        <f>F21</f>
        <v>17385</v>
      </c>
      <c r="G20" s="45">
        <f t="shared" ref="G20:H20" si="5">G21</f>
        <v>16385</v>
      </c>
      <c r="H20" s="45">
        <f t="shared" si="5"/>
        <v>16123</v>
      </c>
    </row>
    <row r="21" spans="1:8">
      <c r="B21" s="72">
        <v>42</v>
      </c>
      <c r="C21" s="64" t="s">
        <v>8</v>
      </c>
      <c r="F21" s="63">
        <v>17385</v>
      </c>
      <c r="G21" s="63">
        <v>16385</v>
      </c>
      <c r="H21" s="63">
        <v>16123</v>
      </c>
    </row>
    <row r="22" spans="1:8" ht="15">
      <c r="G22" s="61"/>
    </row>
  </sheetData>
  <mergeCells count="6">
    <mergeCell ref="A14:C14"/>
    <mergeCell ref="A1:H1"/>
    <mergeCell ref="A3:H3"/>
    <mergeCell ref="A8:C8"/>
    <mergeCell ref="A6:B6"/>
    <mergeCell ref="A7:B7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rowBreaks count="1" manualBreakCount="1">
    <brk id="34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0"/>
  <sheetViews>
    <sheetView topLeftCell="A3" workbookViewId="0">
      <selection activeCell="C12" sqref="C12:C13"/>
    </sheetView>
  </sheetViews>
  <sheetFormatPr defaultRowHeight="12.75"/>
  <cols>
    <col min="1" max="1" width="7.85546875" style="31" customWidth="1"/>
    <col min="2" max="2" width="6" style="31" customWidth="1"/>
    <col min="3" max="3" width="65" style="31" customWidth="1"/>
    <col min="4" max="4" width="58" style="31" hidden="1" customWidth="1"/>
    <col min="5" max="5" width="69.7109375" style="60" hidden="1" customWidth="1"/>
    <col min="6" max="6" width="17.5703125" style="31" customWidth="1"/>
    <col min="7" max="7" width="15.5703125" style="31" customWidth="1"/>
    <col min="8" max="8" width="16.28515625" style="31" customWidth="1"/>
    <col min="9" max="10" width="15.42578125" style="31" bestFit="1" customWidth="1"/>
    <col min="11" max="11" width="11.7109375" style="31" bestFit="1" customWidth="1"/>
    <col min="12" max="12" width="15.42578125" style="31" bestFit="1" customWidth="1"/>
    <col min="13" max="13" width="9.42578125" style="31" bestFit="1" customWidth="1"/>
    <col min="14" max="14" width="15.42578125" style="31" bestFit="1" customWidth="1"/>
    <col min="15" max="15" width="9.42578125" style="31" bestFit="1" customWidth="1"/>
    <col min="16" max="16384" width="9.140625" style="31"/>
  </cols>
  <sheetData>
    <row r="1" spans="1:16" ht="20.25" customHeight="1">
      <c r="A1" s="88"/>
      <c r="B1" s="89"/>
      <c r="C1" s="89"/>
      <c r="D1" s="89"/>
      <c r="E1" s="89"/>
      <c r="F1" s="89"/>
      <c r="G1" s="89"/>
      <c r="H1" s="89"/>
    </row>
    <row r="2" spans="1:16" ht="16.5">
      <c r="A2" s="32"/>
      <c r="E2" s="31"/>
    </row>
    <row r="3" spans="1:16" ht="15.75">
      <c r="A3" s="90" t="s">
        <v>40</v>
      </c>
      <c r="B3" s="90"/>
      <c r="C3" s="90"/>
      <c r="D3" s="90"/>
      <c r="E3" s="90"/>
      <c r="F3" s="90"/>
      <c r="G3" s="90"/>
      <c r="H3" s="90"/>
    </row>
    <row r="4" spans="1:16" ht="15.75">
      <c r="A4" s="33"/>
      <c r="E4" s="31"/>
      <c r="F4" s="34"/>
      <c r="G4" s="34"/>
      <c r="H4" s="34"/>
    </row>
    <row r="5" spans="1:16">
      <c r="E5" s="31"/>
      <c r="F5" s="35"/>
      <c r="G5" s="35"/>
      <c r="H5" s="35"/>
    </row>
    <row r="6" spans="1:16" s="38" customFormat="1" ht="28.5">
      <c r="A6" s="93" t="s">
        <v>36</v>
      </c>
      <c r="B6" s="94"/>
      <c r="C6" s="36" t="s">
        <v>48</v>
      </c>
      <c r="D6" s="37"/>
      <c r="E6" s="37"/>
      <c r="F6" s="37" t="s">
        <v>33</v>
      </c>
      <c r="G6" s="37" t="s">
        <v>32</v>
      </c>
      <c r="H6" s="37" t="s">
        <v>34</v>
      </c>
    </row>
    <row r="7" spans="1:16" s="42" customFormat="1" ht="15">
      <c r="A7" s="95">
        <v>1</v>
      </c>
      <c r="B7" s="94"/>
      <c r="C7" s="39">
        <v>2</v>
      </c>
      <c r="D7" s="40"/>
      <c r="E7" s="40"/>
      <c r="F7" s="41">
        <v>3</v>
      </c>
      <c r="G7" s="41">
        <v>4</v>
      </c>
      <c r="H7" s="41">
        <v>5</v>
      </c>
    </row>
    <row r="8" spans="1:16" s="42" customFormat="1">
      <c r="A8" s="91" t="s">
        <v>13</v>
      </c>
      <c r="B8" s="92"/>
      <c r="C8" s="92"/>
      <c r="D8" s="44"/>
      <c r="E8" s="44"/>
      <c r="F8" s="45">
        <f>F11</f>
        <v>2050465</v>
      </c>
      <c r="G8" s="45">
        <f t="shared" ref="G8:H8" si="0">G11</f>
        <v>2110513</v>
      </c>
      <c r="H8" s="45">
        <f t="shared" si="0"/>
        <v>2105811</v>
      </c>
    </row>
    <row r="9" spans="1:16" hidden="1">
      <c r="A9" s="46" t="str">
        <f>IF(ISNUMBER(SEARCH("XXX", D9)),LEFT(D9, LEN(D9)-3),"")</f>
        <v/>
      </c>
      <c r="B9" s="47" t="str">
        <f>IF(ISNUMBER(SEARCH("YYY", D9)),LEFT(D9, LEN(D9)-3),"")</f>
        <v/>
      </c>
      <c r="C9" s="47" t="str">
        <f>IF(ISNUMBER(SEARCH("XXX", D9)),VLOOKUP(CONCATENATE("DRRH/",LEFT(D9, LEN(D9)-3)),[1]List1!A$2:B$100,2,FALSE),IF(ISNUMBER(SEARCH("YYY", D9)),VLOOKUP(CONCATENATE("DRRH/",LEFT(D9, LEN(D9)-3)),[1]List1!C$2:D$100,2,FALSE),E9))</f>
        <v/>
      </c>
      <c r="D9" s="48" t="s">
        <v>25</v>
      </c>
      <c r="E9" s="48" t="s">
        <v>25</v>
      </c>
      <c r="F9" s="49"/>
      <c r="G9" s="49"/>
      <c r="H9" s="49"/>
      <c r="I9" s="44"/>
      <c r="J9" s="44"/>
      <c r="K9" s="44"/>
      <c r="L9" s="44"/>
      <c r="M9" s="44"/>
    </row>
    <row r="10" spans="1:16" hidden="1">
      <c r="A10" s="50" t="str">
        <f>IF(LEN(TRIM(D10)) = 1, TRIM(D10), "" )</f>
        <v/>
      </c>
      <c r="B10" s="51" t="str">
        <f>IF(LEN(TRIM(D10)) = 2, TRIM(D10), "" )</f>
        <v/>
      </c>
      <c r="C10" s="51" t="str">
        <f>IF(LEN(TRIM(D10)) = 4, TRIM(D10), "" )</f>
        <v/>
      </c>
      <c r="D10" s="48" t="s">
        <v>26</v>
      </c>
      <c r="E10" s="48" t="s">
        <v>25</v>
      </c>
      <c r="F10" s="52"/>
      <c r="G10" s="52"/>
      <c r="H10" s="52"/>
      <c r="I10" s="53"/>
      <c r="J10" s="53"/>
      <c r="K10" s="44"/>
      <c r="L10" s="44"/>
      <c r="M10" s="44"/>
    </row>
    <row r="11" spans="1:16">
      <c r="A11" s="65">
        <v>1</v>
      </c>
      <c r="B11" s="66" t="str">
        <f t="shared" ref="B11" si="1">IF(ISNUMBER(SEARCH("YYY", D11)),LEFT(D11, LEN(D11)-3),"")</f>
        <v/>
      </c>
      <c r="C11" s="54" t="s">
        <v>30</v>
      </c>
      <c r="D11" s="55" t="s">
        <v>27</v>
      </c>
      <c r="E11" s="55" t="s">
        <v>25</v>
      </c>
      <c r="F11" s="56">
        <f>F12+F13</f>
        <v>2050465</v>
      </c>
      <c r="G11" s="56">
        <f>G12+G13</f>
        <v>2110513</v>
      </c>
      <c r="H11" s="56">
        <f>H12+H13</f>
        <v>2105811</v>
      </c>
      <c r="I11" s="57"/>
      <c r="J11" s="57"/>
      <c r="K11" s="44"/>
      <c r="L11" s="44"/>
      <c r="M11" s="44"/>
    </row>
    <row r="12" spans="1:16">
      <c r="A12" s="65" t="str">
        <f t="shared" ref="A12" si="2">IF(ISNUMBER(SEARCH("XXX", D12)),LEFT(D12, LEN(D12)-3),"")</f>
        <v/>
      </c>
      <c r="B12" s="70">
        <v>11</v>
      </c>
      <c r="C12" s="62" t="s">
        <v>30</v>
      </c>
      <c r="D12" s="58" t="s">
        <v>28</v>
      </c>
      <c r="E12" s="58" t="s">
        <v>25</v>
      </c>
      <c r="F12" s="63">
        <v>2040689</v>
      </c>
      <c r="G12" s="63">
        <v>2100737</v>
      </c>
      <c r="H12" s="63">
        <v>2096035</v>
      </c>
      <c r="I12" s="57"/>
      <c r="J12" s="57"/>
      <c r="K12" s="57"/>
      <c r="L12" s="57"/>
      <c r="M12" s="57"/>
      <c r="N12" s="59"/>
      <c r="O12" s="59"/>
      <c r="P12" s="59"/>
    </row>
    <row r="13" spans="1:16">
      <c r="A13" s="65">
        <v>3</v>
      </c>
      <c r="B13" s="70" t="str">
        <f t="shared" ref="B13" si="3">IF(ISNUMBER(SEARCH("YYY", D13)),LEFT(D13, LEN(D13)-3),"")</f>
        <v/>
      </c>
      <c r="C13" s="54" t="s">
        <v>9</v>
      </c>
      <c r="D13" s="55" t="s">
        <v>27</v>
      </c>
      <c r="E13" s="55" t="s">
        <v>25</v>
      </c>
      <c r="F13" s="56">
        <f>F14</f>
        <v>9776</v>
      </c>
      <c r="G13" s="56">
        <f t="shared" ref="G13:H13" si="4">G14</f>
        <v>9776</v>
      </c>
      <c r="H13" s="56">
        <f t="shared" si="4"/>
        <v>9776</v>
      </c>
      <c r="I13" s="57"/>
      <c r="J13" s="57"/>
      <c r="K13" s="44"/>
      <c r="L13" s="44"/>
      <c r="M13" s="44"/>
    </row>
    <row r="14" spans="1:16">
      <c r="A14" s="65" t="str">
        <f t="shared" ref="A14" si="5">IF(ISNUMBER(SEARCH("XXX", D14)),LEFT(D14, LEN(D14)-3),"")</f>
        <v/>
      </c>
      <c r="B14" s="70">
        <v>31</v>
      </c>
      <c r="C14" s="62" t="s">
        <v>9</v>
      </c>
      <c r="D14" s="58" t="s">
        <v>28</v>
      </c>
      <c r="E14" s="58" t="s">
        <v>25</v>
      </c>
      <c r="F14" s="63">
        <v>9776</v>
      </c>
      <c r="G14" s="63">
        <v>9776</v>
      </c>
      <c r="H14" s="63">
        <v>9776</v>
      </c>
      <c r="I14" s="57"/>
      <c r="J14" s="57"/>
      <c r="K14" s="57"/>
      <c r="L14" s="57"/>
      <c r="M14" s="57"/>
      <c r="N14" s="59"/>
      <c r="O14" s="59"/>
      <c r="P14" s="59"/>
    </row>
    <row r="15" spans="1:16" s="42" customFormat="1">
      <c r="A15" s="86" t="s">
        <v>16</v>
      </c>
      <c r="B15" s="87"/>
      <c r="C15" s="87"/>
      <c r="D15" s="44"/>
      <c r="E15" s="44"/>
      <c r="F15" s="45">
        <f>F16+F18</f>
        <v>2050465</v>
      </c>
      <c r="G15" s="45">
        <f t="shared" ref="G15:H15" si="6">G16+G18</f>
        <v>2110513</v>
      </c>
      <c r="H15" s="45">
        <f t="shared" si="6"/>
        <v>2105811</v>
      </c>
    </row>
    <row r="16" spans="1:16">
      <c r="A16" s="67">
        <v>1</v>
      </c>
      <c r="B16" s="68" t="str">
        <f>IF(ISNUMBER(SEARCH("YYY", D16)),LEFT(D16, LEN(D16)-3),"")</f>
        <v/>
      </c>
      <c r="C16" s="54" t="s">
        <v>30</v>
      </c>
      <c r="D16" s="48" t="s">
        <v>25</v>
      </c>
      <c r="E16" s="48" t="s">
        <v>25</v>
      </c>
      <c r="F16" s="45">
        <f>F17</f>
        <v>2040689</v>
      </c>
      <c r="G16" s="45">
        <f t="shared" ref="G16:H16" si="7">G17</f>
        <v>2100737</v>
      </c>
      <c r="H16" s="45">
        <f t="shared" si="7"/>
        <v>2096035</v>
      </c>
    </row>
    <row r="17" spans="1:8">
      <c r="A17" s="69" t="str">
        <f>IF(LEN(TRIM(D17)) = 1, TRIM(D17), "" )</f>
        <v/>
      </c>
      <c r="B17" s="70">
        <v>11</v>
      </c>
      <c r="C17" s="62" t="s">
        <v>30</v>
      </c>
      <c r="D17" s="48" t="s">
        <v>26</v>
      </c>
      <c r="E17" s="48" t="s">
        <v>25</v>
      </c>
      <c r="F17" s="63">
        <v>2040689</v>
      </c>
      <c r="G17" s="63">
        <v>2100737</v>
      </c>
      <c r="H17" s="63">
        <v>2096035</v>
      </c>
    </row>
    <row r="18" spans="1:8">
      <c r="A18" s="74">
        <v>3</v>
      </c>
      <c r="B18" s="59"/>
      <c r="C18" s="54" t="s">
        <v>9</v>
      </c>
      <c r="D18" s="59"/>
      <c r="E18" s="73"/>
      <c r="F18" s="45">
        <f>F19</f>
        <v>9776</v>
      </c>
      <c r="G18" s="45">
        <f t="shared" ref="G18:H18" si="8">G19</f>
        <v>9776</v>
      </c>
      <c r="H18" s="45">
        <f t="shared" si="8"/>
        <v>9776</v>
      </c>
    </row>
    <row r="19" spans="1:8">
      <c r="B19" s="72">
        <v>31</v>
      </c>
      <c r="C19" s="62" t="s">
        <v>9</v>
      </c>
      <c r="F19" s="63">
        <v>9776</v>
      </c>
      <c r="G19" s="63">
        <v>9776</v>
      </c>
      <c r="H19" s="63">
        <v>9776</v>
      </c>
    </row>
    <row r="20" spans="1:8" ht="15">
      <c r="G20" s="61"/>
    </row>
  </sheetData>
  <mergeCells count="6">
    <mergeCell ref="A8:C8"/>
    <mergeCell ref="A15:C15"/>
    <mergeCell ref="A1:H1"/>
    <mergeCell ref="A3:H3"/>
    <mergeCell ref="A6:B6"/>
    <mergeCell ref="A7:B7"/>
  </mergeCells>
  <pageMargins left="0.7" right="0.7" top="0.75" bottom="0.75" header="0.3" footer="0.3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1"/>
  <sheetViews>
    <sheetView topLeftCell="A24" workbookViewId="0">
      <selection activeCell="C6" sqref="C6"/>
    </sheetView>
  </sheetViews>
  <sheetFormatPr defaultRowHeight="12.75"/>
  <cols>
    <col min="1" max="1" width="7.85546875" style="31" customWidth="1"/>
    <col min="2" max="2" width="6" style="31" customWidth="1"/>
    <col min="3" max="3" width="65" style="31" customWidth="1"/>
    <col min="4" max="4" width="58" style="31" hidden="1" customWidth="1"/>
    <col min="5" max="5" width="69.7109375" style="60" hidden="1" customWidth="1"/>
    <col min="6" max="6" width="17.5703125" style="31" customWidth="1"/>
    <col min="7" max="7" width="15.5703125" style="31" customWidth="1"/>
    <col min="8" max="8" width="16.28515625" style="31" customWidth="1"/>
    <col min="9" max="10" width="15.42578125" style="31" bestFit="1" customWidth="1"/>
    <col min="11" max="11" width="11.7109375" style="31" bestFit="1" customWidth="1"/>
    <col min="12" max="12" width="15.42578125" style="31" bestFit="1" customWidth="1"/>
    <col min="13" max="13" width="9.42578125" style="31" bestFit="1" customWidth="1"/>
    <col min="14" max="14" width="15.42578125" style="31" bestFit="1" customWidth="1"/>
    <col min="15" max="15" width="9.42578125" style="31" bestFit="1" customWidth="1"/>
    <col min="16" max="16384" width="9.140625" style="31"/>
  </cols>
  <sheetData>
    <row r="1" spans="1:8" ht="20.25" customHeight="1">
      <c r="A1" s="88"/>
      <c r="B1" s="89"/>
      <c r="C1" s="89"/>
      <c r="D1" s="89"/>
      <c r="E1" s="89"/>
      <c r="F1" s="89"/>
      <c r="G1" s="89"/>
      <c r="H1" s="89"/>
    </row>
    <row r="2" spans="1:8" ht="16.5">
      <c r="A2" s="32"/>
      <c r="E2" s="31"/>
    </row>
    <row r="3" spans="1:8" ht="15.75">
      <c r="A3" s="90" t="s">
        <v>41</v>
      </c>
      <c r="B3" s="90"/>
      <c r="C3" s="90"/>
      <c r="D3" s="90"/>
      <c r="E3" s="90"/>
      <c r="F3" s="90"/>
      <c r="G3" s="90"/>
      <c r="H3" s="90"/>
    </row>
    <row r="4" spans="1:8" ht="15.75">
      <c r="A4" s="33"/>
      <c r="E4" s="31"/>
      <c r="F4" s="34"/>
      <c r="G4" s="34"/>
      <c r="H4" s="34"/>
    </row>
    <row r="5" spans="1:8">
      <c r="E5" s="31"/>
      <c r="F5" s="35"/>
      <c r="G5" s="35"/>
      <c r="H5" s="35"/>
    </row>
    <row r="6" spans="1:8" s="38" customFormat="1" ht="28.5">
      <c r="A6" s="93" t="s">
        <v>36</v>
      </c>
      <c r="B6" s="94"/>
      <c r="C6" s="36" t="s">
        <v>48</v>
      </c>
      <c r="D6" s="37"/>
      <c r="E6" s="37"/>
      <c r="F6" s="37" t="s">
        <v>33</v>
      </c>
      <c r="G6" s="37" t="s">
        <v>32</v>
      </c>
      <c r="H6" s="37" t="s">
        <v>34</v>
      </c>
    </row>
    <row r="7" spans="1:8" s="42" customFormat="1" ht="15">
      <c r="A7" s="95">
        <v>1</v>
      </c>
      <c r="B7" s="94"/>
      <c r="C7" s="39">
        <v>2</v>
      </c>
      <c r="D7" s="40"/>
      <c r="E7" s="40"/>
      <c r="F7" s="41">
        <v>3</v>
      </c>
      <c r="G7" s="41">
        <v>4</v>
      </c>
      <c r="H7" s="41">
        <v>5</v>
      </c>
    </row>
    <row r="8" spans="1:8" s="42" customFormat="1">
      <c r="A8" s="86" t="s">
        <v>16</v>
      </c>
      <c r="B8" s="87"/>
      <c r="C8" s="87"/>
      <c r="D8" s="44"/>
      <c r="E8" s="44"/>
      <c r="F8" s="45">
        <f>F9</f>
        <v>2050465</v>
      </c>
      <c r="G8" s="45">
        <f t="shared" ref="G8:H8" si="0">G9</f>
        <v>2110513</v>
      </c>
      <c r="H8" s="45">
        <f t="shared" si="0"/>
        <v>2105811</v>
      </c>
    </row>
    <row r="9" spans="1:8" ht="15">
      <c r="A9" s="101" t="s">
        <v>42</v>
      </c>
      <c r="B9" s="102"/>
      <c r="C9" s="54" t="s">
        <v>44</v>
      </c>
      <c r="D9" s="48" t="s">
        <v>25</v>
      </c>
      <c r="E9" s="48" t="s">
        <v>25</v>
      </c>
      <c r="F9" s="45">
        <f>F10</f>
        <v>2050465</v>
      </c>
      <c r="G9" s="45">
        <f t="shared" ref="G9:H9" si="1">G10</f>
        <v>2110513</v>
      </c>
      <c r="H9" s="45">
        <f t="shared" si="1"/>
        <v>2105811</v>
      </c>
    </row>
    <row r="10" spans="1:8">
      <c r="A10" s="103" t="s">
        <v>43</v>
      </c>
      <c r="B10" s="104">
        <v>11</v>
      </c>
      <c r="C10" s="62" t="s">
        <v>45</v>
      </c>
      <c r="D10" s="48" t="s">
        <v>26</v>
      </c>
      <c r="E10" s="48" t="s">
        <v>25</v>
      </c>
      <c r="F10" s="63">
        <v>2050465</v>
      </c>
      <c r="G10" s="63">
        <v>2110513</v>
      </c>
      <c r="H10" s="63">
        <v>2105811</v>
      </c>
    </row>
    <row r="11" spans="1:8" ht="15">
      <c r="G11" s="61"/>
    </row>
  </sheetData>
  <mergeCells count="7">
    <mergeCell ref="A7:B7"/>
    <mergeCell ref="A8:C8"/>
    <mergeCell ref="A9:B9"/>
    <mergeCell ref="A10:B10"/>
    <mergeCell ref="A1:H1"/>
    <mergeCell ref="A3:H3"/>
    <mergeCell ref="A6:B6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8"/>
  <sheetViews>
    <sheetView workbookViewId="0">
      <selection activeCell="C6" sqref="C6"/>
    </sheetView>
  </sheetViews>
  <sheetFormatPr defaultRowHeight="12.75"/>
  <cols>
    <col min="1" max="1" width="7.85546875" style="31" customWidth="1"/>
    <col min="2" max="2" width="6" style="31" customWidth="1"/>
    <col min="3" max="3" width="65" style="31" customWidth="1"/>
    <col min="4" max="4" width="58" style="31" hidden="1" customWidth="1"/>
    <col min="5" max="5" width="69.7109375" style="60" hidden="1" customWidth="1"/>
    <col min="6" max="6" width="17.5703125" style="31" customWidth="1"/>
    <col min="7" max="7" width="15.5703125" style="31" customWidth="1"/>
    <col min="8" max="8" width="16.28515625" style="31" customWidth="1"/>
    <col min="9" max="10" width="15.42578125" style="31" bestFit="1" customWidth="1"/>
    <col min="11" max="11" width="11.7109375" style="31" bestFit="1" customWidth="1"/>
    <col min="12" max="12" width="15.42578125" style="31" bestFit="1" customWidth="1"/>
    <col min="13" max="13" width="9.42578125" style="31" bestFit="1" customWidth="1"/>
    <col min="14" max="14" width="15.42578125" style="31" bestFit="1" customWidth="1"/>
    <col min="15" max="15" width="9.42578125" style="31" bestFit="1" customWidth="1"/>
    <col min="16" max="16384" width="9.140625" style="31"/>
  </cols>
  <sheetData>
    <row r="1" spans="1:8" ht="20.25" customHeight="1">
      <c r="A1" s="88"/>
      <c r="B1" s="89"/>
      <c r="C1" s="89"/>
      <c r="D1" s="89"/>
      <c r="E1" s="89"/>
      <c r="F1" s="89"/>
      <c r="G1" s="89"/>
      <c r="H1" s="89"/>
    </row>
    <row r="2" spans="1:8" ht="16.5">
      <c r="A2" s="32"/>
      <c r="E2" s="31"/>
    </row>
    <row r="3" spans="1:8" ht="15.75">
      <c r="A3" s="90" t="s">
        <v>46</v>
      </c>
      <c r="B3" s="90"/>
      <c r="C3" s="90"/>
      <c r="D3" s="90"/>
      <c r="E3" s="90"/>
      <c r="F3" s="90"/>
      <c r="G3" s="90"/>
      <c r="H3" s="90"/>
    </row>
    <row r="4" spans="1:8" ht="15.75">
      <c r="A4" s="33"/>
      <c r="E4" s="31"/>
      <c r="F4" s="34"/>
      <c r="G4" s="34"/>
      <c r="H4" s="34"/>
    </row>
    <row r="5" spans="1:8">
      <c r="E5" s="31"/>
      <c r="F5" s="35"/>
      <c r="G5" s="35"/>
      <c r="H5" s="35"/>
    </row>
    <row r="6" spans="1:8" s="38" customFormat="1" ht="28.5">
      <c r="A6" s="93" t="s">
        <v>36</v>
      </c>
      <c r="B6" s="94"/>
      <c r="C6" s="36" t="s">
        <v>48</v>
      </c>
      <c r="D6" s="37"/>
      <c r="E6" s="37"/>
      <c r="F6" s="37" t="s">
        <v>33</v>
      </c>
      <c r="G6" s="37" t="s">
        <v>32</v>
      </c>
      <c r="H6" s="37" t="s">
        <v>34</v>
      </c>
    </row>
    <row r="7" spans="1:8" s="42" customFormat="1" ht="15">
      <c r="A7" s="95">
        <v>1</v>
      </c>
      <c r="B7" s="94"/>
      <c r="C7" s="39">
        <v>2</v>
      </c>
      <c r="D7" s="40"/>
      <c r="E7" s="40"/>
      <c r="F7" s="41">
        <v>3</v>
      </c>
      <c r="G7" s="41">
        <v>4</v>
      </c>
      <c r="H7" s="41">
        <v>5</v>
      </c>
    </row>
    <row r="8" spans="1:8" ht="15">
      <c r="G8" s="61"/>
    </row>
  </sheetData>
  <mergeCells count="4">
    <mergeCell ref="A1:H1"/>
    <mergeCell ref="A3:H3"/>
    <mergeCell ref="A6:B6"/>
    <mergeCell ref="A7:B7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8"/>
  <sheetViews>
    <sheetView tabSelected="1" workbookViewId="0">
      <selection activeCell="C6" sqref="C6"/>
    </sheetView>
  </sheetViews>
  <sheetFormatPr defaultRowHeight="12.75"/>
  <cols>
    <col min="1" max="1" width="7.85546875" style="31" customWidth="1"/>
    <col min="2" max="2" width="6" style="31" customWidth="1"/>
    <col min="3" max="3" width="65" style="31" customWidth="1"/>
    <col min="4" max="4" width="58" style="31" hidden="1" customWidth="1"/>
    <col min="5" max="5" width="69.7109375" style="60" hidden="1" customWidth="1"/>
    <col min="6" max="6" width="17.5703125" style="31" customWidth="1"/>
    <col min="7" max="7" width="15.5703125" style="31" customWidth="1"/>
    <col min="8" max="8" width="16.28515625" style="31" customWidth="1"/>
    <col min="9" max="10" width="15.42578125" style="31" bestFit="1" customWidth="1"/>
    <col min="11" max="11" width="11.7109375" style="31" bestFit="1" customWidth="1"/>
    <col min="12" max="12" width="15.42578125" style="31" bestFit="1" customWidth="1"/>
    <col min="13" max="13" width="9.42578125" style="31" bestFit="1" customWidth="1"/>
    <col min="14" max="14" width="15.42578125" style="31" bestFit="1" customWidth="1"/>
    <col min="15" max="15" width="9.42578125" style="31" bestFit="1" customWidth="1"/>
    <col min="16" max="16384" width="9.140625" style="31"/>
  </cols>
  <sheetData>
    <row r="1" spans="1:8" ht="20.25" customHeight="1">
      <c r="A1" s="88"/>
      <c r="B1" s="89"/>
      <c r="C1" s="89"/>
      <c r="D1" s="89"/>
      <c r="E1" s="89"/>
      <c r="F1" s="89"/>
      <c r="G1" s="89"/>
      <c r="H1" s="89"/>
    </row>
    <row r="2" spans="1:8" ht="16.5">
      <c r="A2" s="32"/>
      <c r="E2" s="31"/>
    </row>
    <row r="3" spans="1:8" ht="15.75">
      <c r="A3" s="90" t="s">
        <v>47</v>
      </c>
      <c r="B3" s="90"/>
      <c r="C3" s="90"/>
      <c r="D3" s="90"/>
      <c r="E3" s="90"/>
      <c r="F3" s="90"/>
      <c r="G3" s="90"/>
      <c r="H3" s="90"/>
    </row>
    <row r="4" spans="1:8" ht="15.75">
      <c r="A4" s="33"/>
      <c r="E4" s="31"/>
      <c r="F4" s="34"/>
      <c r="G4" s="34"/>
      <c r="H4" s="34"/>
    </row>
    <row r="5" spans="1:8">
      <c r="E5" s="31"/>
      <c r="F5" s="35"/>
      <c r="G5" s="35"/>
      <c r="H5" s="35"/>
    </row>
    <row r="6" spans="1:8" s="38" customFormat="1" ht="28.5">
      <c r="A6" s="93" t="s">
        <v>36</v>
      </c>
      <c r="B6" s="94"/>
      <c r="C6" s="36" t="s">
        <v>48</v>
      </c>
      <c r="D6" s="37"/>
      <c r="E6" s="37"/>
      <c r="F6" s="37" t="s">
        <v>33</v>
      </c>
      <c r="G6" s="37" t="s">
        <v>32</v>
      </c>
      <c r="H6" s="37" t="s">
        <v>34</v>
      </c>
    </row>
    <row r="7" spans="1:8" s="42" customFormat="1" ht="15">
      <c r="A7" s="95">
        <v>1</v>
      </c>
      <c r="B7" s="94"/>
      <c r="C7" s="39">
        <v>2</v>
      </c>
      <c r="D7" s="40"/>
      <c r="E7" s="40"/>
      <c r="F7" s="41">
        <v>3</v>
      </c>
      <c r="G7" s="41">
        <v>4</v>
      </c>
      <c r="H7" s="41">
        <v>5</v>
      </c>
    </row>
    <row r="8" spans="1:8" ht="15">
      <c r="G8" s="61"/>
    </row>
  </sheetData>
  <mergeCells count="4">
    <mergeCell ref="A1:H1"/>
    <mergeCell ref="A3:H3"/>
    <mergeCell ref="A6:B6"/>
    <mergeCell ref="A7:B7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SAŽETAK</vt:lpstr>
      <vt:lpstr>A1 Prihodi rashodi prema ek. </vt:lpstr>
      <vt:lpstr>A2 Prihodi i rashodi prema e k</vt:lpstr>
      <vt:lpstr>A3 Rashodi prema funkcijskoj k </vt:lpstr>
      <vt:lpstr>B1 Račun financiranja prema ek.</vt:lpstr>
      <vt:lpstr>B2 Račun fin prema izvorima f</vt:lpstr>
      <vt:lpstr>'A1 Prihodi rashodi prema ek. '!Print_Area</vt:lpstr>
      <vt:lpstr>SAŽETAK!Print_Area</vt:lpstr>
      <vt:lpstr>'A1 Prihodi rashodi prema ek.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Jasna Kalaminec</cp:lastModifiedBy>
  <cp:lastPrinted>2025-10-23T14:02:27Z</cp:lastPrinted>
  <dcterms:created xsi:type="dcterms:W3CDTF">2022-08-12T12:51:27Z</dcterms:created>
  <dcterms:modified xsi:type="dcterms:W3CDTF">2026-02-12T16:08:03Z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